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lacounty.sharepoint.com/teams/CalFRESHET/Shared Documents/General/CFET Skill Up LA Program Files/Program/Program Templates/Invoice Template/FFY 2023-2024/"/>
    </mc:Choice>
  </mc:AlternateContent>
  <xr:revisionPtr revIDLastSave="358" documentId="8_{158D467B-4ACE-4D65-BEC5-5F2375886F82}" xr6:coauthVersionLast="47" xr6:coauthVersionMax="47" xr10:uidLastSave="{778AE808-38FD-4415-A199-D1DF2175B27C}"/>
  <bookViews>
    <workbookView xWindow="4200" yWindow="3465" windowWidth="28800" windowHeight="15345" tabRatio="847" xr2:uid="{00000000-000D-0000-FFFF-FFFF00000000}"/>
  </bookViews>
  <sheets>
    <sheet name="FY Summary and Certification" sheetId="2" r:id="rId1"/>
    <sheet name="PRIOR" sheetId="1" r:id="rId2"/>
    <sheet name="Jun SUPP" sheetId="3" state="hidden" r:id="rId3"/>
    <sheet name="Jul" sheetId="24" r:id="rId4"/>
    <sheet name="Jul SUPP" sheetId="25" state="hidden" r:id="rId5"/>
    <sheet name="Aug" sheetId="26" r:id="rId6"/>
    <sheet name="Aug SUPP" sheetId="27" state="hidden" r:id="rId7"/>
    <sheet name="Sep" sheetId="28" r:id="rId8"/>
    <sheet name="Sep SUPP" sheetId="29" state="hidden" r:id="rId9"/>
  </sheets>
  <externalReferences>
    <externalReference r:id="rId10"/>
  </externalReferences>
  <definedNames>
    <definedName name="_2_5926">#REF!</definedName>
    <definedName name="Blue">#REF!</definedName>
    <definedName name="DCTED">#REF!</definedName>
    <definedName name="GREEN">#REF!</definedName>
    <definedName name="Month">'[1]Agency (Personnel)'!#REF!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27" l="1"/>
  <c r="F19" i="27" s="1"/>
  <c r="D52" i="29"/>
  <c r="D51" i="29"/>
  <c r="D50" i="29"/>
  <c r="D49" i="29"/>
  <c r="D53" i="29" s="1"/>
  <c r="D55" i="29" s="1"/>
  <c r="G31" i="29"/>
  <c r="I30" i="29"/>
  <c r="J30" i="29" s="1"/>
  <c r="H30" i="29"/>
  <c r="F30" i="29"/>
  <c r="D30" i="29"/>
  <c r="I29" i="29"/>
  <c r="J29" i="29" s="1"/>
  <c r="H29" i="29"/>
  <c r="F29" i="29"/>
  <c r="D29" i="29"/>
  <c r="I28" i="29"/>
  <c r="I27" i="29" s="1"/>
  <c r="J27" i="29" s="1"/>
  <c r="H28" i="29"/>
  <c r="F28" i="29"/>
  <c r="D28" i="29"/>
  <c r="H27" i="29"/>
  <c r="G27" i="29"/>
  <c r="E27" i="29"/>
  <c r="F27" i="29" s="1"/>
  <c r="D27" i="29"/>
  <c r="I25" i="29"/>
  <c r="J25" i="29" s="1"/>
  <c r="H25" i="29"/>
  <c r="F25" i="29"/>
  <c r="D25" i="29"/>
  <c r="I24" i="29"/>
  <c r="J24" i="29" s="1"/>
  <c r="H24" i="29"/>
  <c r="F24" i="29"/>
  <c r="D24" i="29"/>
  <c r="I23" i="29"/>
  <c r="J23" i="29" s="1"/>
  <c r="H23" i="29"/>
  <c r="F23" i="29"/>
  <c r="D23" i="29"/>
  <c r="I22" i="29"/>
  <c r="H22" i="29"/>
  <c r="F22" i="29"/>
  <c r="D22" i="29"/>
  <c r="I21" i="29"/>
  <c r="J21" i="29" s="1"/>
  <c r="H21" i="29"/>
  <c r="F21" i="29"/>
  <c r="D21" i="29"/>
  <c r="I20" i="29"/>
  <c r="J20" i="29" s="1"/>
  <c r="H20" i="29"/>
  <c r="F20" i="29"/>
  <c r="D20" i="29"/>
  <c r="H19" i="29"/>
  <c r="G19" i="29"/>
  <c r="E19" i="29"/>
  <c r="F19" i="29" s="1"/>
  <c r="D19" i="29"/>
  <c r="I18" i="29"/>
  <c r="J18" i="29" s="1"/>
  <c r="H18" i="29"/>
  <c r="F18" i="29"/>
  <c r="D18" i="29"/>
  <c r="I17" i="29"/>
  <c r="J17" i="29" s="1"/>
  <c r="H17" i="29"/>
  <c r="G17" i="29"/>
  <c r="F17" i="29"/>
  <c r="E17" i="29"/>
  <c r="D17" i="29"/>
  <c r="D26" i="29" s="1"/>
  <c r="J16" i="29"/>
  <c r="I16" i="29"/>
  <c r="I14" i="29" s="1"/>
  <c r="H16" i="29"/>
  <c r="F16" i="29"/>
  <c r="D16" i="29"/>
  <c r="I15" i="29"/>
  <c r="J15" i="29" s="1"/>
  <c r="H15" i="29"/>
  <c r="F15" i="29"/>
  <c r="D15" i="29"/>
  <c r="G14" i="29"/>
  <c r="G26" i="29" s="1"/>
  <c r="E14" i="29"/>
  <c r="D14" i="29"/>
  <c r="D31" i="29" s="1"/>
  <c r="D7" i="29"/>
  <c r="D6" i="29"/>
  <c r="D5" i="29"/>
  <c r="D52" i="28"/>
  <c r="D50" i="28"/>
  <c r="D51" i="28" s="1"/>
  <c r="D49" i="28"/>
  <c r="G31" i="28"/>
  <c r="I30" i="28"/>
  <c r="J30" i="28" s="1"/>
  <c r="H30" i="28"/>
  <c r="F30" i="28"/>
  <c r="D30" i="28"/>
  <c r="I29" i="28"/>
  <c r="J29" i="28" s="1"/>
  <c r="H29" i="28"/>
  <c r="F29" i="28"/>
  <c r="D29" i="28"/>
  <c r="I28" i="28"/>
  <c r="J28" i="28" s="1"/>
  <c r="H28" i="28"/>
  <c r="F28" i="28"/>
  <c r="D28" i="28"/>
  <c r="G27" i="28"/>
  <c r="H27" i="28" s="1"/>
  <c r="E27" i="28"/>
  <c r="F27" i="28" s="1"/>
  <c r="D27" i="28"/>
  <c r="D26" i="28"/>
  <c r="I25" i="28"/>
  <c r="J25" i="28" s="1"/>
  <c r="H25" i="28"/>
  <c r="F25" i="28"/>
  <c r="D25" i="28"/>
  <c r="I24" i="28"/>
  <c r="J24" i="28" s="1"/>
  <c r="H24" i="28"/>
  <c r="F24" i="28"/>
  <c r="D24" i="28"/>
  <c r="I23" i="28"/>
  <c r="J23" i="28" s="1"/>
  <c r="H23" i="28"/>
  <c r="F23" i="28"/>
  <c r="D23" i="28"/>
  <c r="I22" i="28"/>
  <c r="J22" i="28" s="1"/>
  <c r="H22" i="28"/>
  <c r="F22" i="28"/>
  <c r="D22" i="28"/>
  <c r="I21" i="28"/>
  <c r="J21" i="28" s="1"/>
  <c r="H21" i="28"/>
  <c r="F21" i="28"/>
  <c r="D21" i="28"/>
  <c r="I20" i="28"/>
  <c r="J20" i="28" s="1"/>
  <c r="H20" i="28"/>
  <c r="F20" i="28"/>
  <c r="D20" i="28"/>
  <c r="H19" i="28"/>
  <c r="G19" i="28"/>
  <c r="E19" i="28"/>
  <c r="F19" i="28" s="1"/>
  <c r="D19" i="28"/>
  <c r="I18" i="28"/>
  <c r="J18" i="28" s="1"/>
  <c r="H18" i="28"/>
  <c r="F18" i="28"/>
  <c r="D18" i="28"/>
  <c r="H17" i="28"/>
  <c r="G17" i="28"/>
  <c r="F17" i="28"/>
  <c r="E17" i="28"/>
  <c r="D17" i="28"/>
  <c r="I16" i="28"/>
  <c r="H16" i="28"/>
  <c r="F16" i="28"/>
  <c r="D16" i="28"/>
  <c r="I15" i="28"/>
  <c r="J15" i="28" s="1"/>
  <c r="H15" i="28"/>
  <c r="F15" i="28"/>
  <c r="D15" i="28"/>
  <c r="G14" i="28"/>
  <c r="G26" i="28" s="1"/>
  <c r="E14" i="28"/>
  <c r="D14" i="28"/>
  <c r="D31" i="28" s="1"/>
  <c r="D7" i="28"/>
  <c r="D6" i="28"/>
  <c r="D5" i="28"/>
  <c r="D52" i="27"/>
  <c r="D50" i="27"/>
  <c r="D49" i="27"/>
  <c r="G31" i="27"/>
  <c r="I30" i="27"/>
  <c r="J30" i="27" s="1"/>
  <c r="H30" i="27"/>
  <c r="F30" i="27"/>
  <c r="D30" i="27"/>
  <c r="I29" i="27"/>
  <c r="J29" i="27" s="1"/>
  <c r="H29" i="27"/>
  <c r="F29" i="27"/>
  <c r="D29" i="27"/>
  <c r="I28" i="27"/>
  <c r="H28" i="27"/>
  <c r="F28" i="27"/>
  <c r="D28" i="27"/>
  <c r="G27" i="27"/>
  <c r="H27" i="27" s="1"/>
  <c r="E27" i="27"/>
  <c r="F27" i="27" s="1"/>
  <c r="D27" i="27"/>
  <c r="D26" i="27"/>
  <c r="I25" i="27"/>
  <c r="J25" i="27" s="1"/>
  <c r="H25" i="27"/>
  <c r="F25" i="27"/>
  <c r="D25" i="27"/>
  <c r="I24" i="27"/>
  <c r="J24" i="27" s="1"/>
  <c r="H24" i="27"/>
  <c r="F24" i="27"/>
  <c r="D24" i="27"/>
  <c r="I23" i="27"/>
  <c r="J23" i="27" s="1"/>
  <c r="H23" i="27"/>
  <c r="F23" i="27"/>
  <c r="D23" i="27"/>
  <c r="I22" i="27"/>
  <c r="J22" i="27" s="1"/>
  <c r="H22" i="27"/>
  <c r="F22" i="27"/>
  <c r="D22" i="27"/>
  <c r="I21" i="27"/>
  <c r="J21" i="27" s="1"/>
  <c r="H21" i="27"/>
  <c r="F21" i="27"/>
  <c r="D21" i="27"/>
  <c r="I20" i="27"/>
  <c r="J20" i="27" s="1"/>
  <c r="H20" i="27"/>
  <c r="F20" i="27"/>
  <c r="D20" i="27"/>
  <c r="G19" i="27"/>
  <c r="H19" i="27" s="1"/>
  <c r="D19" i="27"/>
  <c r="I18" i="27"/>
  <c r="J18" i="27" s="1"/>
  <c r="H18" i="27"/>
  <c r="F18" i="27"/>
  <c r="D18" i="27"/>
  <c r="H17" i="27"/>
  <c r="G17" i="27"/>
  <c r="F17" i="27"/>
  <c r="E17" i="27"/>
  <c r="E26" i="27" s="1"/>
  <c r="D17" i="27"/>
  <c r="I16" i="27"/>
  <c r="J16" i="27" s="1"/>
  <c r="H16" i="27"/>
  <c r="F16" i="27"/>
  <c r="D16" i="27"/>
  <c r="I15" i="27"/>
  <c r="J15" i="27" s="1"/>
  <c r="H15" i="27"/>
  <c r="F15" i="27"/>
  <c r="D15" i="27"/>
  <c r="G14" i="27"/>
  <c r="G26" i="27" s="1"/>
  <c r="E14" i="27"/>
  <c r="D14" i="27"/>
  <c r="D31" i="27" s="1"/>
  <c r="D7" i="27"/>
  <c r="D6" i="27"/>
  <c r="D5" i="27"/>
  <c r="D52" i="26"/>
  <c r="D53" i="26" s="1"/>
  <c r="D55" i="26" s="1"/>
  <c r="D51" i="26"/>
  <c r="D50" i="26"/>
  <c r="D49" i="26"/>
  <c r="G31" i="26"/>
  <c r="D31" i="26"/>
  <c r="I30" i="26"/>
  <c r="J30" i="26" s="1"/>
  <c r="H30" i="26"/>
  <c r="F30" i="26"/>
  <c r="D30" i="26"/>
  <c r="I29" i="26"/>
  <c r="J29" i="26" s="1"/>
  <c r="H29" i="26"/>
  <c r="F29" i="26"/>
  <c r="D29" i="26"/>
  <c r="I28" i="26"/>
  <c r="H28" i="26"/>
  <c r="F28" i="26"/>
  <c r="D28" i="26"/>
  <c r="G27" i="26"/>
  <c r="H27" i="26" s="1"/>
  <c r="E27" i="26"/>
  <c r="F27" i="26" s="1"/>
  <c r="D27" i="26"/>
  <c r="D26" i="26"/>
  <c r="I25" i="26"/>
  <c r="J25" i="26" s="1"/>
  <c r="H25" i="26"/>
  <c r="F25" i="26"/>
  <c r="D25" i="26"/>
  <c r="I24" i="26"/>
  <c r="J24" i="26" s="1"/>
  <c r="H24" i="26"/>
  <c r="F24" i="26"/>
  <c r="D24" i="26"/>
  <c r="I23" i="26"/>
  <c r="J23" i="26" s="1"/>
  <c r="H23" i="26"/>
  <c r="F23" i="26"/>
  <c r="D23" i="26"/>
  <c r="I22" i="26"/>
  <c r="J22" i="26" s="1"/>
  <c r="H22" i="26"/>
  <c r="F22" i="26"/>
  <c r="D22" i="26"/>
  <c r="I21" i="26"/>
  <c r="J21" i="26" s="1"/>
  <c r="H21" i="26"/>
  <c r="F21" i="26"/>
  <c r="D21" i="26"/>
  <c r="I20" i="26"/>
  <c r="J20" i="26" s="1"/>
  <c r="H20" i="26"/>
  <c r="F20" i="26"/>
  <c r="D20" i="26"/>
  <c r="G19" i="26"/>
  <c r="H19" i="26" s="1"/>
  <c r="E19" i="26"/>
  <c r="D19" i="26"/>
  <c r="I18" i="26"/>
  <c r="J18" i="26" s="1"/>
  <c r="H18" i="26"/>
  <c r="F18" i="26"/>
  <c r="F17" i="26" s="1"/>
  <c r="D18" i="26"/>
  <c r="H17" i="26"/>
  <c r="G17" i="26"/>
  <c r="E17" i="26"/>
  <c r="D17" i="26"/>
  <c r="I16" i="26"/>
  <c r="J16" i="26" s="1"/>
  <c r="H16" i="26"/>
  <c r="F16" i="26"/>
  <c r="D16" i="26"/>
  <c r="I15" i="26"/>
  <c r="J15" i="26" s="1"/>
  <c r="H15" i="26"/>
  <c r="F15" i="26"/>
  <c r="D15" i="26"/>
  <c r="I14" i="26"/>
  <c r="G14" i="26"/>
  <c r="G26" i="26" s="1"/>
  <c r="E14" i="26"/>
  <c r="F14" i="26" s="1"/>
  <c r="D14" i="26"/>
  <c r="D7" i="26"/>
  <c r="D6" i="26"/>
  <c r="D5" i="26"/>
  <c r="D52" i="25"/>
  <c r="D50" i="25"/>
  <c r="D51" i="25" s="1"/>
  <c r="D49" i="25"/>
  <c r="D53" i="25" s="1"/>
  <c r="D55" i="25" s="1"/>
  <c r="G31" i="25"/>
  <c r="I30" i="25"/>
  <c r="J30" i="25" s="1"/>
  <c r="H30" i="25"/>
  <c r="F30" i="25"/>
  <c r="D30" i="25"/>
  <c r="I29" i="25"/>
  <c r="J29" i="25" s="1"/>
  <c r="H29" i="25"/>
  <c r="F29" i="25"/>
  <c r="D29" i="25"/>
  <c r="I28" i="25"/>
  <c r="J28" i="25" s="1"/>
  <c r="H28" i="25"/>
  <c r="F28" i="25"/>
  <c r="D28" i="25"/>
  <c r="G27" i="25"/>
  <c r="H27" i="25" s="1"/>
  <c r="E27" i="25"/>
  <c r="F27" i="25" s="1"/>
  <c r="D27" i="25"/>
  <c r="I25" i="25"/>
  <c r="J25" i="25" s="1"/>
  <c r="H25" i="25"/>
  <c r="F25" i="25"/>
  <c r="D25" i="25"/>
  <c r="I24" i="25"/>
  <c r="J24" i="25" s="1"/>
  <c r="H24" i="25"/>
  <c r="F24" i="25"/>
  <c r="D24" i="25"/>
  <c r="I23" i="25"/>
  <c r="J23" i="25" s="1"/>
  <c r="H23" i="25"/>
  <c r="F23" i="25"/>
  <c r="D23" i="25"/>
  <c r="I22" i="25"/>
  <c r="J22" i="25" s="1"/>
  <c r="H22" i="25"/>
  <c r="F22" i="25"/>
  <c r="D22" i="25"/>
  <c r="I21" i="25"/>
  <c r="J21" i="25" s="1"/>
  <c r="H21" i="25"/>
  <c r="F21" i="25"/>
  <c r="D21" i="25"/>
  <c r="I20" i="25"/>
  <c r="J20" i="25" s="1"/>
  <c r="H20" i="25"/>
  <c r="F20" i="25"/>
  <c r="D20" i="25"/>
  <c r="G19" i="25"/>
  <c r="H19" i="25" s="1"/>
  <c r="E19" i="25"/>
  <c r="F19" i="25" s="1"/>
  <c r="D19" i="25"/>
  <c r="I18" i="25"/>
  <c r="J18" i="25" s="1"/>
  <c r="H18" i="25"/>
  <c r="F18" i="25"/>
  <c r="D18" i="25"/>
  <c r="I17" i="25"/>
  <c r="J17" i="25" s="1"/>
  <c r="H17" i="25"/>
  <c r="G17" i="25"/>
  <c r="F17" i="25"/>
  <c r="E17" i="25"/>
  <c r="D17" i="25"/>
  <c r="I16" i="25"/>
  <c r="J16" i="25" s="1"/>
  <c r="H16" i="25"/>
  <c r="F16" i="25"/>
  <c r="D16" i="25"/>
  <c r="I15" i="25"/>
  <c r="J15" i="25" s="1"/>
  <c r="H15" i="25"/>
  <c r="F15" i="25"/>
  <c r="D15" i="25"/>
  <c r="G14" i="25"/>
  <c r="H14" i="25" s="1"/>
  <c r="E14" i="25"/>
  <c r="D14" i="25"/>
  <c r="D31" i="25" s="1"/>
  <c r="D7" i="25"/>
  <c r="D6" i="25"/>
  <c r="D5" i="25"/>
  <c r="D52" i="24"/>
  <c r="D50" i="24"/>
  <c r="D51" i="24" s="1"/>
  <c r="D49" i="24"/>
  <c r="D53" i="24" s="1"/>
  <c r="D55" i="24" s="1"/>
  <c r="G31" i="24"/>
  <c r="I30" i="24"/>
  <c r="J30" i="24" s="1"/>
  <c r="H30" i="24"/>
  <c r="F30" i="24"/>
  <c r="D30" i="24"/>
  <c r="I29" i="24"/>
  <c r="J29" i="24" s="1"/>
  <c r="H29" i="24"/>
  <c r="F29" i="24"/>
  <c r="D29" i="24"/>
  <c r="I28" i="24"/>
  <c r="J28" i="24" s="1"/>
  <c r="H28" i="24"/>
  <c r="F28" i="24"/>
  <c r="D28" i="24"/>
  <c r="I27" i="24"/>
  <c r="J27" i="24" s="1"/>
  <c r="G27" i="24"/>
  <c r="H27" i="24" s="1"/>
  <c r="E27" i="24"/>
  <c r="F27" i="24" s="1"/>
  <c r="D27" i="24"/>
  <c r="D26" i="24"/>
  <c r="I25" i="24"/>
  <c r="J25" i="24" s="1"/>
  <c r="H25" i="24"/>
  <c r="F25" i="24"/>
  <c r="D25" i="24"/>
  <c r="I24" i="24"/>
  <c r="J24" i="24" s="1"/>
  <c r="H24" i="24"/>
  <c r="F24" i="24"/>
  <c r="D24" i="24"/>
  <c r="I23" i="24"/>
  <c r="J23" i="24" s="1"/>
  <c r="H23" i="24"/>
  <c r="F23" i="24"/>
  <c r="D23" i="24"/>
  <c r="I22" i="24"/>
  <c r="J22" i="24" s="1"/>
  <c r="H22" i="24"/>
  <c r="F22" i="24"/>
  <c r="D22" i="24"/>
  <c r="I21" i="24"/>
  <c r="J21" i="24" s="1"/>
  <c r="H21" i="24"/>
  <c r="F21" i="24"/>
  <c r="D21" i="24"/>
  <c r="I20" i="24"/>
  <c r="J20" i="24" s="1"/>
  <c r="H20" i="24"/>
  <c r="F20" i="24"/>
  <c r="D20" i="24"/>
  <c r="G19" i="24"/>
  <c r="H19" i="24" s="1"/>
  <c r="E19" i="24"/>
  <c r="F19" i="24" s="1"/>
  <c r="D19" i="24"/>
  <c r="I18" i="24"/>
  <c r="J18" i="24" s="1"/>
  <c r="H18" i="24"/>
  <c r="F18" i="24"/>
  <c r="F17" i="24" s="1"/>
  <c r="D18" i="24"/>
  <c r="H17" i="24"/>
  <c r="G17" i="24"/>
  <c r="E17" i="24"/>
  <c r="D17" i="24"/>
  <c r="I16" i="24"/>
  <c r="J16" i="24" s="1"/>
  <c r="H16" i="24"/>
  <c r="F16" i="24"/>
  <c r="D16" i="24"/>
  <c r="I15" i="24"/>
  <c r="J15" i="24" s="1"/>
  <c r="H15" i="24"/>
  <c r="F15" i="24"/>
  <c r="D15" i="24"/>
  <c r="G14" i="24"/>
  <c r="G26" i="24" s="1"/>
  <c r="E14" i="24"/>
  <c r="D14" i="24"/>
  <c r="D31" i="24" s="1"/>
  <c r="D7" i="24"/>
  <c r="D6" i="24"/>
  <c r="D5" i="24"/>
  <c r="I19" i="28" l="1"/>
  <c r="I17" i="28"/>
  <c r="J17" i="28" s="1"/>
  <c r="I14" i="28"/>
  <c r="I27" i="27"/>
  <c r="J27" i="27" s="1"/>
  <c r="I19" i="27"/>
  <c r="I17" i="26"/>
  <c r="J17" i="26" s="1"/>
  <c r="I19" i="25"/>
  <c r="J19" i="25" s="1"/>
  <c r="I19" i="29"/>
  <c r="I26" i="29" s="1"/>
  <c r="E31" i="29"/>
  <c r="E26" i="28"/>
  <c r="I26" i="28"/>
  <c r="E31" i="28"/>
  <c r="J16" i="28"/>
  <c r="I17" i="27"/>
  <c r="J17" i="27" s="1"/>
  <c r="E31" i="27"/>
  <c r="I27" i="26"/>
  <c r="J27" i="26" s="1"/>
  <c r="I19" i="26"/>
  <c r="I26" i="26" s="1"/>
  <c r="E31" i="25"/>
  <c r="I14" i="25"/>
  <c r="I26" i="25" s="1"/>
  <c r="I19" i="24"/>
  <c r="J19" i="24" s="1"/>
  <c r="E26" i="24"/>
  <c r="I17" i="24"/>
  <c r="J17" i="24" s="1"/>
  <c r="E31" i="24"/>
  <c r="E26" i="26"/>
  <c r="E31" i="26"/>
  <c r="I14" i="24"/>
  <c r="F14" i="24"/>
  <c r="F26" i="24" s="1"/>
  <c r="F14" i="28"/>
  <c r="F31" i="28" s="1"/>
  <c r="F32" i="28" s="1"/>
  <c r="F33" i="28" s="1"/>
  <c r="I14" i="27"/>
  <c r="I26" i="27" s="1"/>
  <c r="F14" i="27"/>
  <c r="F31" i="27" s="1"/>
  <c r="F32" i="27" s="1"/>
  <c r="F33" i="27" s="1"/>
  <c r="F14" i="25"/>
  <c r="F31" i="25" s="1"/>
  <c r="F32" i="25" s="1"/>
  <c r="F33" i="25" s="1"/>
  <c r="E26" i="25"/>
  <c r="F14" i="29"/>
  <c r="J22" i="29"/>
  <c r="E26" i="29"/>
  <c r="J14" i="29"/>
  <c r="H14" i="29"/>
  <c r="J28" i="29"/>
  <c r="D53" i="28"/>
  <c r="D55" i="28" s="1"/>
  <c r="H14" i="28"/>
  <c r="J14" i="28"/>
  <c r="I27" i="28"/>
  <c r="J27" i="28" s="1"/>
  <c r="J19" i="28"/>
  <c r="J19" i="27"/>
  <c r="H14" i="27"/>
  <c r="J28" i="27"/>
  <c r="D51" i="27"/>
  <c r="D53" i="27" s="1"/>
  <c r="D55" i="27" s="1"/>
  <c r="F19" i="26"/>
  <c r="F26" i="26" s="1"/>
  <c r="H14" i="26"/>
  <c r="J28" i="26"/>
  <c r="J14" i="26"/>
  <c r="H26" i="25"/>
  <c r="H31" i="25"/>
  <c r="G26" i="25"/>
  <c r="D26" i="25"/>
  <c r="I27" i="25"/>
  <c r="J27" i="25" s="1"/>
  <c r="H14" i="24"/>
  <c r="I29" i="3"/>
  <c r="I30" i="3"/>
  <c r="I28" i="3"/>
  <c r="I21" i="3"/>
  <c r="F19" i="2" s="1"/>
  <c r="I22" i="3"/>
  <c r="I23" i="3"/>
  <c r="I24" i="3"/>
  <c r="I25" i="3"/>
  <c r="I20" i="3"/>
  <c r="F18" i="2" s="1"/>
  <c r="I18" i="3"/>
  <c r="I16" i="3"/>
  <c r="I15" i="3"/>
  <c r="I29" i="1"/>
  <c r="I30" i="1"/>
  <c r="I28" i="1"/>
  <c r="I21" i="1"/>
  <c r="I22" i="1"/>
  <c r="I23" i="1"/>
  <c r="I24" i="1"/>
  <c r="I25" i="1"/>
  <c r="I20" i="1"/>
  <c r="I18" i="1"/>
  <c r="I16" i="1"/>
  <c r="I15" i="1"/>
  <c r="I31" i="29" l="1"/>
  <c r="J19" i="29"/>
  <c r="J14" i="25"/>
  <c r="I26" i="24"/>
  <c r="I31" i="24"/>
  <c r="F21" i="2"/>
  <c r="I31" i="28"/>
  <c r="J14" i="27"/>
  <c r="J31" i="27" s="1"/>
  <c r="F26" i="27"/>
  <c r="J19" i="26"/>
  <c r="J26" i="26" s="1"/>
  <c r="I31" i="26"/>
  <c r="F31" i="26"/>
  <c r="F32" i="26" s="1"/>
  <c r="F33" i="26" s="1"/>
  <c r="F26" i="25"/>
  <c r="F31" i="24"/>
  <c r="F32" i="24" s="1"/>
  <c r="F33" i="24" s="1"/>
  <c r="J14" i="24"/>
  <c r="J31" i="24" s="1"/>
  <c r="F28" i="2"/>
  <c r="F27" i="2"/>
  <c r="F26" i="2"/>
  <c r="F23" i="2"/>
  <c r="F22" i="2"/>
  <c r="F20" i="2"/>
  <c r="F16" i="2"/>
  <c r="F14" i="2"/>
  <c r="F13" i="2"/>
  <c r="F26" i="28"/>
  <c r="I31" i="27"/>
  <c r="H31" i="29"/>
  <c r="H26" i="29"/>
  <c r="J26" i="29"/>
  <c r="J31" i="29"/>
  <c r="F26" i="29"/>
  <c r="F31" i="29"/>
  <c r="J26" i="28"/>
  <c r="J31" i="28"/>
  <c r="H31" i="28"/>
  <c r="H26" i="28"/>
  <c r="H31" i="27"/>
  <c r="H26" i="27"/>
  <c r="H31" i="26"/>
  <c r="H26" i="26"/>
  <c r="H32" i="25"/>
  <c r="H33" i="25"/>
  <c r="I31" i="25"/>
  <c r="J26" i="25"/>
  <c r="J31" i="25"/>
  <c r="J32" i="25"/>
  <c r="H26" i="24"/>
  <c r="H31" i="24"/>
  <c r="D5" i="1"/>
  <c r="F24" i="3"/>
  <c r="J26" i="27" l="1"/>
  <c r="J31" i="26"/>
  <c r="J26" i="24"/>
  <c r="F32" i="29"/>
  <c r="F33" i="29" s="1"/>
  <c r="H32" i="29"/>
  <c r="H33" i="29"/>
  <c r="H32" i="28"/>
  <c r="J32" i="28" s="1"/>
  <c r="J33" i="28" s="1"/>
  <c r="H33" i="28"/>
  <c r="H32" i="27"/>
  <c r="J32" i="27" s="1"/>
  <c r="J33" i="27" s="1"/>
  <c r="H33" i="27"/>
  <c r="H32" i="26"/>
  <c r="H33" i="26" s="1"/>
  <c r="J32" i="26"/>
  <c r="J33" i="26" s="1"/>
  <c r="J33" i="25"/>
  <c r="H32" i="24"/>
  <c r="H33" i="24"/>
  <c r="J32" i="24"/>
  <c r="J33" i="24" s="1"/>
  <c r="D6" i="3"/>
  <c r="D6" i="1"/>
  <c r="J18" i="3"/>
  <c r="H18" i="3"/>
  <c r="F18" i="3"/>
  <c r="F17" i="3" s="1"/>
  <c r="D18" i="3"/>
  <c r="H17" i="3"/>
  <c r="G17" i="3"/>
  <c r="E17" i="3"/>
  <c r="H18" i="1"/>
  <c r="H17" i="1" s="1"/>
  <c r="F18" i="1"/>
  <c r="F17" i="1" s="1"/>
  <c r="D18" i="1"/>
  <c r="G17" i="1"/>
  <c r="E17" i="1"/>
  <c r="E16" i="2"/>
  <c r="D15" i="2"/>
  <c r="D12" i="2"/>
  <c r="D17" i="3"/>
  <c r="G14" i="3"/>
  <c r="H14" i="3" s="1"/>
  <c r="E14" i="3"/>
  <c r="G14" i="1"/>
  <c r="E14" i="1"/>
  <c r="F14" i="1" s="1"/>
  <c r="D52" i="3"/>
  <c r="D50" i="3"/>
  <c r="D49" i="3"/>
  <c r="E13" i="2"/>
  <c r="F16" i="1"/>
  <c r="J30" i="3"/>
  <c r="H30" i="3"/>
  <c r="F30" i="3"/>
  <c r="D30" i="3"/>
  <c r="H29" i="3"/>
  <c r="F29" i="3"/>
  <c r="D29" i="3"/>
  <c r="H28" i="3"/>
  <c r="F28" i="3"/>
  <c r="D28" i="3"/>
  <c r="G27" i="3"/>
  <c r="H27" i="3" s="1"/>
  <c r="E27" i="3"/>
  <c r="F27" i="3" s="1"/>
  <c r="J25" i="3"/>
  <c r="H25" i="3"/>
  <c r="F25" i="3"/>
  <c r="D25" i="3"/>
  <c r="J24" i="3"/>
  <c r="H24" i="3"/>
  <c r="D24" i="3"/>
  <c r="J23" i="3"/>
  <c r="H23" i="3"/>
  <c r="F23" i="3"/>
  <c r="D23" i="3"/>
  <c r="J22" i="3"/>
  <c r="H22" i="3"/>
  <c r="F22" i="3"/>
  <c r="D22" i="3"/>
  <c r="J21" i="3"/>
  <c r="H21" i="3"/>
  <c r="F21" i="3"/>
  <c r="D21" i="3"/>
  <c r="J20" i="3"/>
  <c r="H20" i="3"/>
  <c r="F20" i="3"/>
  <c r="D20" i="3"/>
  <c r="G19" i="3"/>
  <c r="E19" i="3"/>
  <c r="F19" i="3" s="1"/>
  <c r="J16" i="3"/>
  <c r="H16" i="3"/>
  <c r="F16" i="3"/>
  <c r="D16" i="3"/>
  <c r="H15" i="3"/>
  <c r="F15" i="3"/>
  <c r="D15" i="3"/>
  <c r="D7" i="3"/>
  <c r="D5" i="3"/>
  <c r="D52" i="1"/>
  <c r="D54" i="1" s="1"/>
  <c r="D56" i="1" s="1"/>
  <c r="F15" i="1"/>
  <c r="E27" i="2"/>
  <c r="E28" i="2"/>
  <c r="E26" i="2"/>
  <c r="E19" i="2"/>
  <c r="E20" i="2"/>
  <c r="E21" i="2"/>
  <c r="E22" i="2"/>
  <c r="E23" i="2"/>
  <c r="E18" i="2"/>
  <c r="E14" i="2"/>
  <c r="D7" i="1"/>
  <c r="D30" i="1"/>
  <c r="D29" i="1"/>
  <c r="D28" i="1"/>
  <c r="H30" i="1"/>
  <c r="H29" i="1"/>
  <c r="H28" i="1"/>
  <c r="H25" i="1"/>
  <c r="H24" i="1"/>
  <c r="H23" i="1"/>
  <c r="H22" i="1"/>
  <c r="H21" i="1"/>
  <c r="H20" i="1"/>
  <c r="H16" i="1"/>
  <c r="H15" i="1"/>
  <c r="G27" i="1"/>
  <c r="H27" i="1" s="1"/>
  <c r="G19" i="1"/>
  <c r="H19" i="1" s="1"/>
  <c r="D25" i="2"/>
  <c r="E27" i="1"/>
  <c r="F27" i="1" s="1"/>
  <c r="F30" i="1"/>
  <c r="F29" i="1"/>
  <c r="F28" i="1"/>
  <c r="F25" i="1"/>
  <c r="F24" i="1"/>
  <c r="F23" i="1"/>
  <c r="F22" i="1"/>
  <c r="F21" i="1"/>
  <c r="F20" i="1"/>
  <c r="D16" i="1"/>
  <c r="D25" i="1"/>
  <c r="D24" i="1"/>
  <c r="D23" i="1"/>
  <c r="D22" i="1"/>
  <c r="D21" i="1"/>
  <c r="D20" i="1"/>
  <c r="D15" i="1"/>
  <c r="D17" i="2"/>
  <c r="E19" i="1"/>
  <c r="F19" i="1" s="1"/>
  <c r="J32" i="29" l="1"/>
  <c r="J33" i="29" s="1"/>
  <c r="D51" i="3"/>
  <c r="J18" i="1"/>
  <c r="J30" i="1"/>
  <c r="I28" i="2"/>
  <c r="J24" i="1"/>
  <c r="I22" i="2"/>
  <c r="J29" i="1"/>
  <c r="J16" i="1"/>
  <c r="I18" i="2"/>
  <c r="G26" i="3"/>
  <c r="G23" i="2"/>
  <c r="I21" i="2"/>
  <c r="D14" i="1"/>
  <c r="D14" i="3"/>
  <c r="H26" i="2"/>
  <c r="I19" i="2"/>
  <c r="H20" i="2"/>
  <c r="E26" i="3"/>
  <c r="I19" i="3"/>
  <c r="J19" i="3" s="1"/>
  <c r="I17" i="3"/>
  <c r="J17" i="3" s="1"/>
  <c r="G31" i="3"/>
  <c r="I14" i="3"/>
  <c r="J22" i="1"/>
  <c r="D53" i="3"/>
  <c r="D55" i="3" s="1"/>
  <c r="G31" i="1"/>
  <c r="J28" i="1"/>
  <c r="J25" i="1"/>
  <c r="J23" i="1"/>
  <c r="J21" i="1"/>
  <c r="I14" i="1"/>
  <c r="J14" i="1" s="1"/>
  <c r="I19" i="1"/>
  <c r="J19" i="1" s="1"/>
  <c r="I17" i="1"/>
  <c r="J17" i="1" s="1"/>
  <c r="J20" i="1"/>
  <c r="H14" i="1"/>
  <c r="H31" i="1" s="1"/>
  <c r="H32" i="1" s="1"/>
  <c r="H33" i="1" s="1"/>
  <c r="E31" i="1"/>
  <c r="J15" i="1"/>
  <c r="E12" i="2"/>
  <c r="D17" i="1"/>
  <c r="J29" i="3"/>
  <c r="J15" i="3"/>
  <c r="I13" i="2"/>
  <c r="F31" i="1"/>
  <c r="H19" i="3"/>
  <c r="H31" i="3" s="1"/>
  <c r="E31" i="3"/>
  <c r="E26" i="1"/>
  <c r="J28" i="3"/>
  <c r="I27" i="3"/>
  <c r="J27" i="3" s="1"/>
  <c r="F26" i="1"/>
  <c r="I27" i="1"/>
  <c r="J27" i="1" s="1"/>
  <c r="G26" i="1"/>
  <c r="F14" i="3"/>
  <c r="D27" i="1"/>
  <c r="D27" i="3"/>
  <c r="E15" i="2"/>
  <c r="E25" i="2"/>
  <c r="D19" i="3"/>
  <c r="E17" i="2"/>
  <c r="D29" i="2"/>
  <c r="D19" i="1"/>
  <c r="D24" i="2"/>
  <c r="I26" i="3" l="1"/>
  <c r="H26" i="1"/>
  <c r="H18" i="2"/>
  <c r="G18" i="2"/>
  <c r="H23" i="2"/>
  <c r="I23" i="2"/>
  <c r="H21" i="2"/>
  <c r="G26" i="2"/>
  <c r="I26" i="2"/>
  <c r="G21" i="2"/>
  <c r="D26" i="3"/>
  <c r="H19" i="2"/>
  <c r="G19" i="2"/>
  <c r="G20" i="2"/>
  <c r="I20" i="2"/>
  <c r="I31" i="3"/>
  <c r="J14" i="3"/>
  <c r="J31" i="3" s="1"/>
  <c r="G16" i="2"/>
  <c r="H22" i="2"/>
  <c r="F17" i="2"/>
  <c r="I17" i="2" s="1"/>
  <c r="G22" i="2"/>
  <c r="I26" i="1"/>
  <c r="H16" i="2"/>
  <c r="H15" i="2" s="1"/>
  <c r="F15" i="2"/>
  <c r="I15" i="2" s="1"/>
  <c r="H27" i="2"/>
  <c r="G27" i="2"/>
  <c r="I27" i="2"/>
  <c r="I16" i="2"/>
  <c r="H32" i="3"/>
  <c r="H33" i="3" s="1"/>
  <c r="F31" i="3"/>
  <c r="F26" i="3"/>
  <c r="I31" i="1"/>
  <c r="F32" i="1"/>
  <c r="J32" i="1" s="1"/>
  <c r="H26" i="3"/>
  <c r="J26" i="1"/>
  <c r="J31" i="1"/>
  <c r="F25" i="2"/>
  <c r="I25" i="2" s="1"/>
  <c r="H28" i="2"/>
  <c r="G28" i="2"/>
  <c r="H13" i="2"/>
  <c r="G13" i="2"/>
  <c r="D31" i="3"/>
  <c r="E29" i="2"/>
  <c r="E33" i="2" s="1"/>
  <c r="E34" i="2" s="1"/>
  <c r="E24" i="2"/>
  <c r="D26" i="1"/>
  <c r="D31" i="1"/>
  <c r="J26" i="3" l="1"/>
  <c r="H17" i="2"/>
  <c r="G15" i="2"/>
  <c r="G17" i="2"/>
  <c r="H25" i="2"/>
  <c r="J33" i="1"/>
  <c r="F32" i="3"/>
  <c r="J32" i="3" s="1"/>
  <c r="F33" i="2" s="1"/>
  <c r="F33" i="1"/>
  <c r="G25" i="2"/>
  <c r="J33" i="3" l="1"/>
  <c r="F33" i="3"/>
  <c r="H14" i="2" l="1"/>
  <c r="H12" i="2" s="1"/>
  <c r="H29" i="2" s="1"/>
  <c r="I14" i="2" l="1"/>
  <c r="G14" i="2"/>
  <c r="G12" i="2" s="1"/>
  <c r="F12" i="2"/>
  <c r="F29" i="2" s="1"/>
  <c r="I29" i="2" s="1"/>
  <c r="H24" i="2"/>
  <c r="F24" i="2" l="1"/>
  <c r="I24" i="2" s="1"/>
  <c r="I12" i="2"/>
  <c r="G29" i="2"/>
  <c r="F34" i="2" s="1"/>
  <c r="G24"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Budget Templates Fresh Success" description="Connection to the 'Budget Templates Fresh Success' query in the workbook." type="5" refreshedVersion="0" background="1">
    <dbPr connection="Provider=Microsoft.Mashup.OleDb.1;Data Source=$Workbook$;Location=&quot;Budget Templates Fresh Success&quot;;Extended Properties=&quot;&quot;" command="SELECT * FROM [Budget Templates Fresh Success]"/>
  </connection>
  <connection id="2" xr16:uid="{00000000-0015-0000-FFFF-FFFF01000000}" keepAlive="1" name="Query - Parameter1" description="Connection to the 'Parameter1' query in the workbook." type="5" refreshedVersion="0" background="1">
    <dbPr connection="Provider=Microsoft.Mashup.OleDb.1;Data Source=$Workbook$;Location=Parameter1;Extended Properties=&quot;&quot;" command="SELECT * FROM [Parameter1]"/>
  </connection>
  <connection id="3" xr16:uid="{00000000-0015-0000-FFFF-FFFF02000000}" keepAlive="1" name="Query - Sample File" description="Connection to the 'Sample File' query in the workbook." type="5" refreshedVersion="0" background="1">
    <dbPr connection="Provider=Microsoft.Mashup.OleDb.1;Data Source=$Workbook$;Location=&quot;Sample File&quot;;Extended Properties=&quot;&quot;" command="SELECT * FROM [Sample File]"/>
  </connection>
  <connection id="4" xr16:uid="{00000000-0015-0000-FFFF-FFFF03000000}" keepAlive="1" name="Query - Transform File" description="Connection to the 'Transform File' query in the workbook." type="5" refreshedVersion="0" background="1">
    <dbPr connection="Provider=Microsoft.Mashup.OleDb.1;Data Source=$Workbook$;Location=&quot;Transform File&quot;;Extended Properties=&quot;&quot;" command="SELECT * FROM [Transform File]"/>
  </connection>
  <connection id="5" xr16:uid="{00000000-0015-0000-FFFF-FFFF04000000}" keepAlive="1" name="Query - Transform Sample File" description="Connection to the 'Transform Sample File' query in the workbook." type="5" refreshedVersion="0" background="1">
    <dbPr connection="Provider=Microsoft.Mashup.OleDb.1;Data Source=$Workbook$;Location=&quot;Transform Sample File&quot;;Extended Properties=&quot;&quot;" command="SELECT * FROM [Transform Sample File]"/>
  </connection>
</connections>
</file>

<file path=xl/sharedStrings.xml><?xml version="1.0" encoding="utf-8"?>
<sst xmlns="http://schemas.openxmlformats.org/spreadsheetml/2006/main" count="717" uniqueCount="107">
  <si>
    <t>SKILL UP LOS ANGELES</t>
  </si>
  <si>
    <t>INVOICE SUMMARY, BUDGET VARIANCE, AND CERTIFICATION</t>
  </si>
  <si>
    <t>Note:  Please enter information into cream- and peach-colored cells only.  Responses in peach-colored cells will be automatically transferred to future months.</t>
  </si>
  <si>
    <t>Agency Name</t>
  </si>
  <si>
    <t>County Fiscal Year</t>
  </si>
  <si>
    <t>2024-2025</t>
  </si>
  <si>
    <t xml:space="preserve">Contract # </t>
  </si>
  <si>
    <t>Submission Date (write over old date)</t>
  </si>
  <si>
    <t>Service Month (write over old month)</t>
  </si>
  <si>
    <t>Program Name</t>
  </si>
  <si>
    <t>CalFresh E &amp; T - Skill Up Los Angeles</t>
  </si>
  <si>
    <t>LINE ITEM</t>
  </si>
  <si>
    <t>ANNUAL BUDGET
(100%)</t>
  </si>
  <si>
    <t>FEDERAL SHARE (50%) ANNUAL BUDGET</t>
  </si>
  <si>
    <t>COSTS YTD* 
(MONTHLY + ADJ)</t>
  </si>
  <si>
    <t>FEDERAL SHARE COSTS YTD</t>
  </si>
  <si>
    <t>VARIANCE ($):
BUDGET - COSTS YTD</t>
  </si>
  <si>
    <t>% SPENT YTD: 
COSTS YTD/BUDGET</t>
  </si>
  <si>
    <t>STAFF SALARIES AND FRINGE BENEFITS</t>
  </si>
  <si>
    <t>Personnel Salaries &amp; Employee Benefits</t>
  </si>
  <si>
    <t>Indirect Admin Costs</t>
  </si>
  <si>
    <t>PARTICIPANT SALARIES</t>
  </si>
  <si>
    <t>Subsidized Wages</t>
  </si>
  <si>
    <t>OTHER PROGRAM COSTS</t>
  </si>
  <si>
    <t>Non Capital Equipment and Supplies</t>
  </si>
  <si>
    <t>Travel</t>
  </si>
  <si>
    <t>Building/Space</t>
  </si>
  <si>
    <t>Equipment and other Capital</t>
  </si>
  <si>
    <t>Subcontractor(s)</t>
  </si>
  <si>
    <t>Miscellaneous</t>
  </si>
  <si>
    <t>Subtotal Salaries and Fringe Benefits and Other Program Costs</t>
  </si>
  <si>
    <t>SUPPORTIVE SERVICES</t>
  </si>
  <si>
    <t>Dependent Care</t>
  </si>
  <si>
    <t>Transportation</t>
  </si>
  <si>
    <t>Ancillary</t>
  </si>
  <si>
    <t>TOTAL</t>
  </si>
  <si>
    <t xml:space="preserve">*Annual budget is the budget for 100% of total costs, 45% of which is the approved budget amount for reimbursement. Total Costs are the full allowable costs invoiced under  Skill Up LA, 45% of which is eligible for reimbursement. Federal Share is the 50% reimbursement on the provider invoice paid to DEO prior to the DEO hold back. 
**YTD includes the current service month. 
***Negative variances mean the line item is over budget, and text becomes red. </t>
  </si>
  <si>
    <t>PAYMENT CATEGORY</t>
  </si>
  <si>
    <t xml:space="preserve"> FEDERAL SHARE (50%) ANNUAL BUDGET</t>
  </si>
  <si>
    <t>INVOICED YTD</t>
  </si>
  <si>
    <t>DEO Hold Back YTD (10% of Federal Share Costs)</t>
  </si>
  <si>
    <t>Payment Amount YTD (Skill Up LA Reimbursement = Federal Share Costs - Hold Back)</t>
  </si>
  <si>
    <t>x</t>
  </si>
  <si>
    <t>Signature of Program Director/Manager or Authorized Financial Representative (electronic signature permitted)</t>
  </si>
  <si>
    <t>Name/Title</t>
  </si>
  <si>
    <t>Date</t>
  </si>
  <si>
    <t>By signing the above, I certify that this invoice is in all respects true, correct, supportable by available documentation, and in compliance with all terms/conditions, laws, and regulations governing its payment. All costs reported are allowed under Skill Up LA,  are from allowable funding sources described in the approved Skill Up LA proposal, and have not been counted as match or Maintenance of Effort (MOE) for other federal programs. Records will be made available for DEO, DPSS, LA County Auditor-Controller, CDSS, USDA, and other designated auditors' review.</t>
  </si>
  <si>
    <t>MONTHLY INVOICE</t>
  </si>
  <si>
    <t>Fiscal Year</t>
  </si>
  <si>
    <t>Invoice # (if desired)</t>
  </si>
  <si>
    <t>N/A</t>
  </si>
  <si>
    <t>Submission Date</t>
  </si>
  <si>
    <t>Service Month</t>
  </si>
  <si>
    <t>Prior (Oct. thru June)</t>
  </si>
  <si>
    <t>CATEGORY</t>
  </si>
  <si>
    <t>ANNUAL BUDGET (100%)</t>
  </si>
  <si>
    <t>TOTAL MONTHLY COSTS</t>
  </si>
  <si>
    <t>FEDERAL SHARE (50%) MONTHLY COSTS</t>
  </si>
  <si>
    <t>ADJUSTMENTS 
(-) TO PRIOR  PAID INVOICES</t>
  </si>
  <si>
    <t xml:space="preserve">FEDERAL SHARE  ADJUSTMENTS </t>
  </si>
  <si>
    <t xml:space="preserve">TOTAL MONTHLY COSTS &amp; ADJUSTMENTS </t>
  </si>
  <si>
    <t>FEDERAL SHARE MONTHLY COSTS &amp; ADJUSTMENTS</t>
  </si>
  <si>
    <t>Non-Capital Equipment and Supplies</t>
  </si>
  <si>
    <t>Equipment and Other Capital</t>
  </si>
  <si>
    <t>Subtotal Salaries/Fringe and Other Program Costs</t>
  </si>
  <si>
    <t>TOTAL COSTS</t>
  </si>
  <si>
    <t>DEO Hold Back (10% of Federal Share Costs)*</t>
  </si>
  <si>
    <t>DEO Hold Back (10%)</t>
  </si>
  <si>
    <t>Amount To Be Paid (Skill Up Reimbursement = Federal Share Costs - Hold Back)</t>
  </si>
  <si>
    <t>COST ALLOCATION METHODOLOGY</t>
  </si>
  <si>
    <t xml:space="preserve">Please enter the proration percentage below, if any, applied to relevant costs in this invoice.  This ratio can be applied to some or all costs within the line item, based on whether the expense is shared.   If a program-specific ratio is applied, please fill in the blanks below for the Ratio method selected and the Program/Location Name.  </t>
  </si>
  <si>
    <t>Column1</t>
  </si>
  <si>
    <t>Column2</t>
  </si>
  <si>
    <t>Column3</t>
  </si>
  <si>
    <t>Column4</t>
  </si>
  <si>
    <t>Column5</t>
  </si>
  <si>
    <t>Column6</t>
  </si>
  <si>
    <t>Column7</t>
  </si>
  <si>
    <t>Column8</t>
  </si>
  <si>
    <t>Column11</t>
  </si>
  <si>
    <t>Column12</t>
  </si>
  <si>
    <t>Cost Allocation Method</t>
  </si>
  <si>
    <t xml:space="preserve">Personnel </t>
  </si>
  <si>
    <t xml:space="preserve">Non-Capital Equip/Supplies </t>
  </si>
  <si>
    <t xml:space="preserve">Equipment &amp; Other Capital </t>
  </si>
  <si>
    <t>Subcontractors</t>
  </si>
  <si>
    <t>FTE Ratio (Skill Up FTE to Total FTE): Agencywide</t>
  </si>
  <si>
    <t>Client Ratio (Skill Up Clients to Total Clients): Agencywide</t>
  </si>
  <si>
    <r>
      <rPr>
        <i/>
        <sz val="10"/>
        <color theme="1"/>
        <rFont val="Calibri"/>
        <family val="2"/>
        <scheme val="minor"/>
      </rPr>
      <t>_______ Ratio:</t>
    </r>
    <r>
      <rPr>
        <sz val="10"/>
        <color theme="1"/>
        <rFont val="Calibri"/>
        <family val="2"/>
        <scheme val="minor"/>
      </rPr>
      <t xml:space="preserve"> __________________ Program/Location</t>
    </r>
  </si>
  <si>
    <t>Other ________________________________________</t>
  </si>
  <si>
    <t>BUILDING/SPACE CALCULATION TOOL</t>
  </si>
  <si>
    <t>Note: Use this tool or another approved method to calculate Building/Space, if costs are not already included in Indirect line item.</t>
  </si>
  <si>
    <r>
      <rPr>
        <b/>
        <sz val="11"/>
        <color theme="1"/>
        <rFont val="Calibri"/>
        <family val="2"/>
        <scheme val="minor"/>
      </rPr>
      <t>Square footage</t>
    </r>
    <r>
      <rPr>
        <sz val="11"/>
        <color theme="1"/>
        <rFont val="Calibri"/>
        <family val="2"/>
        <scheme val="minor"/>
      </rPr>
      <t xml:space="preserve"> (sq ft) of selected building/space  </t>
    </r>
  </si>
  <si>
    <t xml:space="preserve">For internal use: </t>
  </si>
  <si>
    <r>
      <rPr>
        <b/>
        <sz val="11"/>
        <color theme="1"/>
        <rFont val="Calibri"/>
        <family val="2"/>
        <scheme val="minor"/>
      </rPr>
      <t>Full rent or amount booked in depreciation per month</t>
    </r>
    <r>
      <rPr>
        <sz val="11"/>
        <color theme="1"/>
        <rFont val="Calibri"/>
        <family val="2"/>
        <scheme val="minor"/>
      </rPr>
      <t xml:space="preserve">  (modify if costs change during the FFY)</t>
    </r>
  </si>
  <si>
    <t>CMD Approval</t>
  </si>
  <si>
    <t>Cost per sq ft</t>
  </si>
  <si>
    <t>Unallowed sq ft to exclude (exclude only classrooms, volunteer space and storage areas if not used by Skill Up staff or clients)</t>
  </si>
  <si>
    <t>Program Approval</t>
  </si>
  <si>
    <t xml:space="preserve">Rent or amount booked in depreciation after exclusions </t>
  </si>
  <si>
    <r>
      <rPr>
        <b/>
        <sz val="11"/>
        <color theme="1"/>
        <rFont val="Calibri"/>
        <family val="2"/>
        <scheme val="minor"/>
      </rPr>
      <t>Cost allocation ratio</t>
    </r>
    <r>
      <rPr>
        <sz val="11"/>
        <color theme="1"/>
        <rFont val="Calibri"/>
        <family val="2"/>
        <scheme val="minor"/>
      </rPr>
      <t xml:space="preserve"> (please use appropriate ratio from table above or another pre-approved ratio)</t>
    </r>
  </si>
  <si>
    <t>FMD Approval</t>
  </si>
  <si>
    <t>Allowable Building/Space costs (please enter in invoice above)</t>
  </si>
  <si>
    <t>Jun-24 SUPPLEMENTAL</t>
  </si>
  <si>
    <t>Jul-24 SUPPLEMENTAL</t>
  </si>
  <si>
    <t>Aug-24 SUPPLEMENTAL</t>
  </si>
  <si>
    <t>Sep-24 SUPPLEMENTAL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</si>
</sst>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m/d/yy;@"/>
  </numFmts>
  <fonts count="23" x14ac:knownFonts="1">
    <font>
      <sz val="11"/>
      <color theme="1"/>
      <name val="Calibri"/>
      <family val="2"/>
      <scheme val="minor"/>
    </font>
    <font>
      <sz val="11"/>
      <color theme="1"/>
      <name val="Calibri"/>
      <family val="2"/>
      <scheme val="minor"/>
    </font>
    <font>
      <b/>
      <sz val="14"/>
      <color theme="1"/>
      <name val="Calibri"/>
      <family val="2"/>
      <scheme val="minor"/>
    </font>
    <font>
      <b/>
      <sz val="14"/>
      <name val="Calibri"/>
      <family val="2"/>
      <scheme val="minor"/>
    </font>
    <font>
      <b/>
      <sz val="11"/>
      <name val="Calibri"/>
      <family val="2"/>
      <scheme val="minor"/>
    </font>
    <font>
      <b/>
      <sz val="11"/>
      <color theme="4"/>
      <name val="Calibri"/>
      <family val="2"/>
      <scheme val="minor"/>
    </font>
    <font>
      <b/>
      <sz val="11"/>
      <color rgb="FFFF0000"/>
      <name val="Calibri"/>
      <family val="2"/>
      <scheme val="minor"/>
    </font>
    <font>
      <b/>
      <sz val="10"/>
      <color theme="1"/>
      <name val="Calibri"/>
      <family val="2"/>
      <scheme val="minor"/>
    </font>
    <font>
      <vertAlign val="superscript"/>
      <sz val="11"/>
      <color theme="1"/>
      <name val="Calibri"/>
      <family val="2"/>
      <scheme val="minor"/>
    </font>
    <font>
      <sz val="10"/>
      <color theme="1"/>
      <name val="Calibri"/>
      <family val="2"/>
      <scheme val="minor"/>
    </font>
    <font>
      <sz val="8"/>
      <name val="Calibri"/>
      <family val="2"/>
      <scheme val="minor"/>
    </font>
    <font>
      <b/>
      <sz val="14"/>
      <color rgb="FFFF0000"/>
      <name val="Calibri"/>
      <family val="2"/>
      <scheme val="minor"/>
    </font>
    <font>
      <sz val="10"/>
      <color rgb="FFFF0000"/>
      <name val="Calibri"/>
      <family val="2"/>
      <scheme val="minor"/>
    </font>
    <font>
      <b/>
      <sz val="11"/>
      <color theme="1"/>
      <name val="Calibri"/>
      <family val="2"/>
      <scheme val="minor"/>
    </font>
    <font>
      <b/>
      <sz val="10"/>
      <color rgb="FFFF0000"/>
      <name val="Calibri"/>
      <family val="2"/>
      <scheme val="minor"/>
    </font>
    <font>
      <i/>
      <sz val="10"/>
      <color theme="1"/>
      <name val="Calibri"/>
      <family val="2"/>
      <scheme val="minor"/>
    </font>
    <font>
      <sz val="11"/>
      <color rgb="FF000000"/>
      <name val="Calibri"/>
      <family val="2"/>
      <scheme val="minor"/>
    </font>
    <font>
      <i/>
      <sz val="11"/>
      <color theme="1"/>
      <name val="Calibri"/>
      <family val="2"/>
      <scheme val="minor"/>
    </font>
    <font>
      <sz val="10"/>
      <name val="Calibri"/>
      <family val="2"/>
      <scheme val="minor"/>
    </font>
    <font>
      <i/>
      <sz val="10"/>
      <name val="Calibri"/>
      <family val="2"/>
      <scheme val="minor"/>
    </font>
    <font>
      <b/>
      <i/>
      <sz val="10"/>
      <color theme="1"/>
      <name val="Calibri"/>
      <family val="2"/>
      <scheme val="minor"/>
    </font>
    <font>
      <sz val="9"/>
      <color theme="1"/>
      <name val="Calibri"/>
      <family val="2"/>
      <scheme val="minor"/>
    </font>
    <font>
      <sz val="10"/>
      <color rgb="FF000000"/>
      <name val="Calibri"/>
      <family val="2"/>
      <scheme val="minor"/>
    </font>
  </fonts>
  <fills count="18">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5" tint="0.59999389629810485"/>
        <bgColor indexed="64"/>
      </patternFill>
    </fill>
    <fill>
      <patternFill patternType="solid">
        <fgColor theme="5" tint="0.59999389629810485"/>
        <bgColor theme="4" tint="0.79998168889431442"/>
      </patternFill>
    </fill>
    <fill>
      <patternFill patternType="solid">
        <fgColor theme="8"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theme="4" tint="0.79998168889431442"/>
      </patternFill>
    </fill>
    <fill>
      <patternFill patternType="solid">
        <fgColor theme="2" tint="-9.9978637043366805E-2"/>
        <bgColor indexed="64"/>
      </patternFill>
    </fill>
    <fill>
      <patternFill patternType="solid">
        <fgColor rgb="FFB4C6E7"/>
        <bgColor indexed="64"/>
      </patternFill>
    </fill>
  </fills>
  <borders count="81">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ck">
        <color indexed="64"/>
      </bottom>
      <diagonal/>
    </border>
    <border>
      <left/>
      <right/>
      <top style="thick">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top style="thin">
        <color theme="4" tint="0.39997558519241921"/>
      </top>
      <bottom style="thin">
        <color theme="4" tint="0.39994506668294322"/>
      </bottom>
      <diagonal/>
    </border>
    <border>
      <left/>
      <right style="thin">
        <color theme="4" tint="0.39994506668294322"/>
      </right>
      <top style="thin">
        <color theme="4" tint="0.39997558519241921"/>
      </top>
      <bottom style="thin">
        <color theme="4" tint="0.39994506668294322"/>
      </bottom>
      <diagonal/>
    </border>
    <border>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7558519241921"/>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double">
        <color rgb="FF000000"/>
      </bottom>
      <diagonal/>
    </border>
    <border>
      <left/>
      <right style="medium">
        <color rgb="FF000000"/>
      </right>
      <top/>
      <bottom style="double">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diagonal/>
    </border>
    <border>
      <left style="thick">
        <color indexed="64"/>
      </left>
      <right style="thin">
        <color indexed="64"/>
      </right>
      <top style="thin">
        <color indexed="64"/>
      </top>
      <bottom style="medium">
        <color indexed="64"/>
      </bottom>
      <diagonal/>
    </border>
    <border>
      <left style="thick">
        <color indexed="64"/>
      </left>
      <right style="medium">
        <color indexed="64"/>
      </right>
      <top/>
      <bottom style="thin">
        <color indexed="64"/>
      </bottom>
      <diagonal/>
    </border>
    <border>
      <left style="thick">
        <color indexed="64"/>
      </left>
      <right style="medium">
        <color indexed="64"/>
      </right>
      <top style="thin">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medium">
        <color indexed="64"/>
      </bottom>
      <diagonal/>
    </border>
    <border>
      <left/>
      <right style="thick">
        <color indexed="64"/>
      </right>
      <top style="medium">
        <color indexed="64"/>
      </top>
      <bottom style="medium">
        <color indexed="64"/>
      </bottom>
      <diagonal/>
    </border>
    <border>
      <left style="thin">
        <color indexed="64"/>
      </left>
      <right style="thick">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260">
    <xf numFmtId="0" fontId="0" fillId="0" borderId="0" xfId="0"/>
    <xf numFmtId="0" fontId="4" fillId="0" borderId="0" xfId="0" applyFont="1" applyAlignment="1">
      <alignment horizontal="left"/>
    </xf>
    <xf numFmtId="0" fontId="5" fillId="0" borderId="2" xfId="0" applyFont="1" applyBorder="1" applyAlignment="1">
      <alignment horizontal="left"/>
    </xf>
    <xf numFmtId="0" fontId="6" fillId="0" borderId="0" xfId="0" applyFont="1" applyAlignment="1">
      <alignment horizontal="left"/>
    </xf>
    <xf numFmtId="0" fontId="9" fillId="0" borderId="8" xfId="0" applyFont="1" applyBorder="1"/>
    <xf numFmtId="0" fontId="9" fillId="0" borderId="2" xfId="0" applyFont="1" applyBorder="1"/>
    <xf numFmtId="0" fontId="9" fillId="0" borderId="9" xfId="0" applyFont="1" applyBorder="1"/>
    <xf numFmtId="0" fontId="9" fillId="0" borderId="8" xfId="0" applyFont="1" applyBorder="1" applyAlignment="1">
      <alignment horizontal="left"/>
    </xf>
    <xf numFmtId="0" fontId="9" fillId="0" borderId="2" xfId="0" applyFont="1" applyBorder="1" applyAlignment="1">
      <alignment horizontal="left"/>
    </xf>
    <xf numFmtId="0" fontId="9" fillId="0" borderId="9" xfId="0" applyFont="1" applyBorder="1" applyAlignment="1">
      <alignment horizontal="left"/>
    </xf>
    <xf numFmtId="0" fontId="7" fillId="3" borderId="8" xfId="0" applyFont="1" applyFill="1" applyBorder="1" applyAlignment="1">
      <alignment horizontal="left"/>
    </xf>
    <xf numFmtId="0" fontId="9" fillId="3" borderId="2" xfId="0" applyFont="1" applyFill="1" applyBorder="1" applyAlignment="1">
      <alignment horizontal="left"/>
    </xf>
    <xf numFmtId="0" fontId="9" fillId="3" borderId="9" xfId="0" applyFont="1" applyFill="1" applyBorder="1" applyAlignment="1">
      <alignment horizontal="left"/>
    </xf>
    <xf numFmtId="0" fontId="9" fillId="0" borderId="10" xfId="0" applyFont="1" applyBorder="1" applyAlignment="1">
      <alignment horizontal="left"/>
    </xf>
    <xf numFmtId="0" fontId="9" fillId="0" borderId="11" xfId="0" applyFont="1" applyBorder="1" applyAlignment="1">
      <alignment horizontal="left"/>
    </xf>
    <xf numFmtId="0" fontId="9" fillId="0" borderId="12" xfId="0" applyFont="1" applyBorder="1" applyAlignment="1">
      <alignment horizontal="left"/>
    </xf>
    <xf numFmtId="0" fontId="7" fillId="3" borderId="5" xfId="0" applyFont="1" applyFill="1" applyBorder="1" applyAlignment="1" applyProtection="1">
      <alignment horizontal="left"/>
      <protection locked="0"/>
    </xf>
    <xf numFmtId="0" fontId="7" fillId="3" borderId="6" xfId="0" applyFont="1" applyFill="1" applyBorder="1" applyAlignment="1" applyProtection="1">
      <alignment horizontal="left"/>
      <protection locked="0"/>
    </xf>
    <xf numFmtId="0" fontId="8" fillId="0" borderId="0" xfId="0" applyFont="1" applyAlignment="1" applyProtection="1">
      <alignment horizontal="left"/>
      <protection locked="0"/>
    </xf>
    <xf numFmtId="17" fontId="5" fillId="0" borderId="2" xfId="0" applyNumberFormat="1" applyFont="1" applyBorder="1" applyAlignment="1">
      <alignment horizontal="left"/>
    </xf>
    <xf numFmtId="0" fontId="5" fillId="0" borderId="0" xfId="0" applyFont="1" applyAlignment="1">
      <alignment horizontal="left"/>
    </xf>
    <xf numFmtId="0" fontId="0" fillId="0" borderId="0" xfId="0" applyProtection="1">
      <protection locked="0"/>
    </xf>
    <xf numFmtId="0" fontId="12" fillId="0" borderId="0" xfId="0" applyFont="1" applyProtection="1">
      <protection locked="0"/>
    </xf>
    <xf numFmtId="0" fontId="0" fillId="0" borderId="0" xfId="0" applyAlignment="1" applyProtection="1">
      <alignment horizontal="left" indent="1"/>
      <protection locked="0"/>
    </xf>
    <xf numFmtId="44" fontId="9" fillId="0" borderId="25" xfId="0" applyNumberFormat="1" applyFont="1" applyBorder="1" applyAlignment="1">
      <alignment horizontal="left"/>
    </xf>
    <xf numFmtId="0" fontId="0" fillId="0" borderId="0" xfId="0" applyAlignment="1">
      <alignment wrapText="1"/>
    </xf>
    <xf numFmtId="44" fontId="7" fillId="0" borderId="20" xfId="1" applyFont="1" applyBorder="1" applyAlignment="1" applyProtection="1"/>
    <xf numFmtId="0" fontId="1" fillId="0" borderId="0" xfId="3"/>
    <xf numFmtId="0" fontId="0" fillId="0" borderId="0" xfId="0" applyAlignment="1">
      <alignment horizontal="left" wrapText="1"/>
    </xf>
    <xf numFmtId="0" fontId="7" fillId="4" borderId="18" xfId="0" applyFont="1" applyFill="1" applyBorder="1" applyAlignment="1">
      <alignment horizontal="center" vertical="center" wrapText="1"/>
    </xf>
    <xf numFmtId="0" fontId="0" fillId="6" borderId="0" xfId="0" applyFill="1"/>
    <xf numFmtId="0" fontId="18" fillId="0" borderId="0" xfId="0" applyFont="1" applyAlignment="1">
      <alignment horizontal="left"/>
    </xf>
    <xf numFmtId="0" fontId="19" fillId="0" borderId="0" xfId="0" applyFont="1" applyAlignment="1">
      <alignment horizontal="left"/>
    </xf>
    <xf numFmtId="0" fontId="6" fillId="0" borderId="0" xfId="0" applyFont="1" applyAlignment="1">
      <alignment wrapText="1"/>
    </xf>
    <xf numFmtId="0" fontId="13" fillId="0" borderId="0" xfId="0" applyFont="1" applyAlignment="1">
      <alignment horizontal="center" wrapText="1"/>
    </xf>
    <xf numFmtId="0" fontId="5" fillId="0" borderId="1" xfId="0" applyFont="1" applyBorder="1"/>
    <xf numFmtId="0" fontId="5" fillId="0" borderId="1" xfId="0" applyFont="1" applyBorder="1" applyAlignment="1">
      <alignment horizontal="left"/>
    </xf>
    <xf numFmtId="0" fontId="3" fillId="0" borderId="2" xfId="0" applyFont="1" applyBorder="1" applyAlignment="1">
      <alignment horizontal="center"/>
    </xf>
    <xf numFmtId="0" fontId="7" fillId="2" borderId="15" xfId="0" applyFont="1" applyFill="1" applyBorder="1" applyAlignment="1" applyProtection="1">
      <alignment horizontal="center" vertical="top"/>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7" fillId="2" borderId="3" xfId="0" applyFont="1" applyFill="1" applyBorder="1" applyAlignment="1" applyProtection="1">
      <alignment horizontal="left" vertical="top"/>
      <protection locked="0"/>
    </xf>
    <xf numFmtId="0" fontId="17" fillId="0" borderId="0" xfId="0" applyFont="1"/>
    <xf numFmtId="44" fontId="7" fillId="13" borderId="23" xfId="0" applyNumberFormat="1" applyFont="1" applyFill="1" applyBorder="1"/>
    <xf numFmtId="0" fontId="7" fillId="3" borderId="33" xfId="0" applyFont="1" applyFill="1" applyBorder="1" applyAlignment="1">
      <alignment horizontal="left"/>
    </xf>
    <xf numFmtId="0" fontId="9" fillId="3" borderId="1" xfId="0" applyFont="1" applyFill="1" applyBorder="1" applyAlignment="1">
      <alignment horizontal="left"/>
    </xf>
    <xf numFmtId="0" fontId="9" fillId="3" borderId="31" xfId="0" applyFont="1" applyFill="1" applyBorder="1" applyAlignment="1">
      <alignment horizontal="left"/>
    </xf>
    <xf numFmtId="0" fontId="9" fillId="0" borderId="34" xfId="0" applyFont="1" applyBorder="1" applyAlignment="1">
      <alignment horizontal="left"/>
    </xf>
    <xf numFmtId="0" fontId="9" fillId="0" borderId="35" xfId="0" applyFont="1" applyBorder="1" applyAlignment="1">
      <alignment horizontal="left"/>
    </xf>
    <xf numFmtId="0" fontId="9" fillId="0" borderId="36" xfId="0" applyFont="1" applyBorder="1" applyAlignment="1">
      <alignment horizontal="left"/>
    </xf>
    <xf numFmtId="0" fontId="7" fillId="3" borderId="33" xfId="0" applyFont="1" applyFill="1" applyBorder="1" applyAlignment="1">
      <alignment horizontal="right"/>
    </xf>
    <xf numFmtId="0" fontId="7" fillId="3" borderId="1" xfId="0" applyFont="1" applyFill="1" applyBorder="1" applyAlignment="1">
      <alignment horizontal="right"/>
    </xf>
    <xf numFmtId="0" fontId="7" fillId="6" borderId="1" xfId="0" applyFont="1" applyFill="1" applyBorder="1" applyAlignment="1">
      <alignment horizontal="right"/>
    </xf>
    <xf numFmtId="0" fontId="19" fillId="0" borderId="0" xfId="0" applyFont="1" applyAlignment="1">
      <alignment horizontal="left" vertical="center"/>
    </xf>
    <xf numFmtId="0" fontId="18" fillId="0" borderId="0" xfId="0" applyFont="1" applyAlignment="1">
      <alignment horizontal="left" vertical="center"/>
    </xf>
    <xf numFmtId="0" fontId="0" fillId="0" borderId="0" xfId="0" applyAlignment="1">
      <alignment vertical="center"/>
    </xf>
    <xf numFmtId="0" fontId="2" fillId="0" borderId="0" xfId="0" applyFont="1" applyAlignment="1" applyProtection="1">
      <alignment horizontal="center" vertical="center"/>
      <protection locked="0"/>
    </xf>
    <xf numFmtId="0" fontId="0" fillId="0" borderId="0" xfId="0" applyAlignment="1" applyProtection="1">
      <alignment vertical="center"/>
      <protection locked="0"/>
    </xf>
    <xf numFmtId="0" fontId="20" fillId="2" borderId="10" xfId="0" applyFont="1" applyFill="1" applyBorder="1" applyAlignment="1">
      <alignment horizontal="left"/>
    </xf>
    <xf numFmtId="0" fontId="9" fillId="2" borderId="11" xfId="0" applyFont="1" applyFill="1" applyBorder="1" applyAlignment="1">
      <alignment horizontal="left"/>
    </xf>
    <xf numFmtId="0" fontId="9" fillId="2" borderId="12" xfId="0" applyFont="1" applyFill="1" applyBorder="1" applyAlignment="1">
      <alignment horizontal="left"/>
    </xf>
    <xf numFmtId="0" fontId="0" fillId="0" borderId="43" xfId="0" applyBorder="1"/>
    <xf numFmtId="44" fontId="7" fillId="0" borderId="36" xfId="0" applyNumberFormat="1" applyFont="1" applyBorder="1" applyAlignment="1">
      <alignment horizontal="left"/>
    </xf>
    <xf numFmtId="8" fontId="0" fillId="0" borderId="0" xfId="0" applyNumberFormat="1" applyProtection="1">
      <protection locked="0"/>
    </xf>
    <xf numFmtId="9" fontId="0" fillId="0" borderId="0" xfId="0" applyNumberFormat="1" applyProtection="1">
      <protection locked="0"/>
    </xf>
    <xf numFmtId="8" fontId="0" fillId="0" borderId="0" xfId="0" applyNumberFormat="1" applyAlignment="1" applyProtection="1">
      <alignment horizontal="center" vertical="top"/>
      <protection locked="0"/>
    </xf>
    <xf numFmtId="9" fontId="0" fillId="0" borderId="0" xfId="0" applyNumberFormat="1" applyAlignment="1" applyProtection="1">
      <alignment horizontal="center" vertical="top"/>
      <protection locked="0"/>
    </xf>
    <xf numFmtId="8" fontId="0" fillId="0" borderId="0" xfId="0" applyNumberFormat="1"/>
    <xf numFmtId="0" fontId="0" fillId="0" borderId="48" xfId="0" applyBorder="1"/>
    <xf numFmtId="0" fontId="0" fillId="0" borderId="49" xfId="0" applyBorder="1"/>
    <xf numFmtId="0" fontId="0" fillId="0" borderId="51" xfId="0" applyBorder="1"/>
    <xf numFmtId="0" fontId="0" fillId="0" borderId="52" xfId="0" applyBorder="1"/>
    <xf numFmtId="0" fontId="13" fillId="0" borderId="46" xfId="0" applyFont="1" applyBorder="1" applyAlignment="1">
      <alignment wrapText="1"/>
    </xf>
    <xf numFmtId="0" fontId="13" fillId="0" borderId="51" xfId="0" applyFont="1" applyBorder="1" applyAlignment="1">
      <alignment wrapText="1"/>
    </xf>
    <xf numFmtId="0" fontId="21" fillId="0" borderId="47" xfId="0" applyFont="1" applyBorder="1" applyAlignment="1">
      <alignment horizontal="center"/>
    </xf>
    <xf numFmtId="0" fontId="0" fillId="0" borderId="52" xfId="0" applyBorder="1" applyAlignment="1">
      <alignment horizontal="center"/>
    </xf>
    <xf numFmtId="0" fontId="21" fillId="0" borderId="47" xfId="0" applyFont="1" applyBorder="1" applyAlignment="1">
      <alignment horizontal="center" vertical="top"/>
    </xf>
    <xf numFmtId="0" fontId="21" fillId="0" borderId="50" xfId="0" applyFont="1" applyBorder="1" applyAlignment="1">
      <alignment horizontal="center" vertical="top"/>
    </xf>
    <xf numFmtId="0" fontId="3" fillId="0" borderId="0" xfId="0" applyFont="1" applyAlignment="1">
      <alignment horizontal="center"/>
    </xf>
    <xf numFmtId="0" fontId="7" fillId="2" borderId="15" xfId="0" applyFont="1" applyFill="1" applyBorder="1" applyAlignment="1">
      <alignment horizontal="center" vertical="center" wrapText="1"/>
    </xf>
    <xf numFmtId="44" fontId="7" fillId="3" borderId="6" xfId="0" applyNumberFormat="1" applyFont="1" applyFill="1" applyBorder="1" applyAlignment="1">
      <alignment horizontal="left"/>
    </xf>
    <xf numFmtId="44" fontId="9" fillId="0" borderId="2" xfId="0" applyNumberFormat="1" applyFont="1" applyBorder="1" applyAlignment="1">
      <alignment horizontal="left"/>
    </xf>
    <xf numFmtId="44" fontId="7" fillId="3" borderId="2" xfId="0" applyNumberFormat="1" applyFont="1" applyFill="1" applyBorder="1" applyAlignment="1">
      <alignment horizontal="left"/>
    </xf>
    <xf numFmtId="44" fontId="9" fillId="0" borderId="35" xfId="0" applyNumberFormat="1" applyFont="1" applyBorder="1" applyAlignment="1">
      <alignment horizontal="left"/>
    </xf>
    <xf numFmtId="44" fontId="7" fillId="2" borderId="11" xfId="0" applyNumberFormat="1" applyFont="1" applyFill="1" applyBorder="1" applyAlignment="1">
      <alignment horizontal="left"/>
    </xf>
    <xf numFmtId="44" fontId="9" fillId="0" borderId="11" xfId="0" applyNumberFormat="1" applyFont="1" applyBorder="1" applyAlignment="1">
      <alignment horizontal="left"/>
    </xf>
    <xf numFmtId="44" fontId="7" fillId="2" borderId="26" xfId="0" applyNumberFormat="1" applyFont="1" applyFill="1" applyBorder="1" applyAlignment="1">
      <alignment horizontal="left"/>
    </xf>
    <xf numFmtId="0" fontId="7" fillId="14" borderId="57" xfId="0" applyFont="1" applyFill="1" applyBorder="1" applyAlignment="1">
      <alignment horizontal="center" vertical="center" wrapText="1"/>
    </xf>
    <xf numFmtId="44" fontId="9" fillId="8" borderId="59" xfId="1" applyFont="1" applyFill="1" applyBorder="1" applyAlignment="1" applyProtection="1">
      <protection locked="0"/>
    </xf>
    <xf numFmtId="44" fontId="9" fillId="8" borderId="60" xfId="1" applyFont="1" applyFill="1" applyBorder="1" applyAlignment="1" applyProtection="1">
      <protection locked="0"/>
    </xf>
    <xf numFmtId="44" fontId="7" fillId="2" borderId="61" xfId="0" applyNumberFormat="1" applyFont="1" applyFill="1" applyBorder="1" applyAlignment="1">
      <alignment horizontal="left"/>
    </xf>
    <xf numFmtId="44" fontId="7" fillId="3" borderId="62" xfId="1" applyFont="1" applyFill="1" applyBorder="1" applyAlignment="1" applyProtection="1">
      <alignment horizontal="center"/>
      <protection locked="0"/>
    </xf>
    <xf numFmtId="44" fontId="9" fillId="8" borderId="63" xfId="1" applyFont="1" applyFill="1" applyBorder="1" applyAlignment="1" applyProtection="1">
      <protection locked="0"/>
    </xf>
    <xf numFmtId="44" fontId="7" fillId="2" borderId="64" xfId="0" applyNumberFormat="1" applyFont="1" applyFill="1" applyBorder="1" applyAlignment="1">
      <alignment horizontal="left"/>
    </xf>
    <xf numFmtId="0" fontId="7" fillId="14" borderId="15" xfId="0" applyFont="1" applyFill="1" applyBorder="1" applyAlignment="1">
      <alignment horizontal="center" vertical="center" wrapText="1"/>
    </xf>
    <xf numFmtId="0" fontId="7" fillId="4" borderId="57" xfId="0" applyFont="1" applyFill="1" applyBorder="1" applyAlignment="1">
      <alignment horizontal="center" vertical="center" wrapText="1"/>
    </xf>
    <xf numFmtId="44" fontId="7" fillId="3" borderId="62" xfId="1" applyFont="1" applyFill="1" applyBorder="1" applyAlignment="1" applyProtection="1">
      <protection locked="0"/>
    </xf>
    <xf numFmtId="0" fontId="7" fillId="12" borderId="57" xfId="0" applyFont="1" applyFill="1" applyBorder="1" applyAlignment="1">
      <alignment horizontal="center" vertical="center" wrapText="1"/>
    </xf>
    <xf numFmtId="0" fontId="7" fillId="12" borderId="68" xfId="0" applyFont="1" applyFill="1" applyBorder="1" applyAlignment="1">
      <alignment horizontal="center" vertical="center" wrapText="1"/>
    </xf>
    <xf numFmtId="44" fontId="7" fillId="5" borderId="39" xfId="0" applyNumberFormat="1" applyFont="1" applyFill="1" applyBorder="1"/>
    <xf numFmtId="9" fontId="0" fillId="6" borderId="0" xfId="2" applyFont="1" applyFill="1" applyProtection="1">
      <protection locked="0"/>
    </xf>
    <xf numFmtId="9" fontId="0" fillId="8" borderId="0" xfId="2" applyFont="1" applyFill="1" applyProtection="1">
      <protection locked="0"/>
    </xf>
    <xf numFmtId="0" fontId="7" fillId="2" borderId="3" xfId="0" applyFont="1" applyFill="1" applyBorder="1" applyAlignment="1">
      <alignment horizontal="center" vertical="top" wrapText="1"/>
    </xf>
    <xf numFmtId="44" fontId="7" fillId="3" borderId="24" xfId="0" applyNumberFormat="1" applyFont="1" applyFill="1" applyBorder="1" applyAlignment="1">
      <alignment horizontal="left"/>
    </xf>
    <xf numFmtId="44" fontId="7" fillId="3" borderId="25" xfId="0" applyNumberFormat="1" applyFont="1" applyFill="1" applyBorder="1" applyAlignment="1">
      <alignment horizontal="left"/>
    </xf>
    <xf numFmtId="44" fontId="7" fillId="2" borderId="24" xfId="0" applyNumberFormat="1" applyFont="1" applyFill="1" applyBorder="1" applyAlignment="1">
      <alignment horizontal="left"/>
    </xf>
    <xf numFmtId="44" fontId="7" fillId="2" borderId="10" xfId="0" applyNumberFormat="1" applyFont="1" applyFill="1" applyBorder="1" applyAlignment="1">
      <alignment horizontal="right"/>
    </xf>
    <xf numFmtId="0" fontId="7" fillId="16" borderId="18" xfId="0" applyFont="1" applyFill="1" applyBorder="1" applyAlignment="1">
      <alignment horizontal="center" vertical="top" wrapText="1"/>
    </xf>
    <xf numFmtId="0" fontId="7" fillId="7" borderId="18" xfId="0" applyFont="1" applyFill="1" applyBorder="1" applyAlignment="1">
      <alignment horizontal="center" vertical="top" wrapText="1"/>
    </xf>
    <xf numFmtId="44" fontId="7" fillId="2" borderId="21" xfId="0" applyNumberFormat="1" applyFont="1" applyFill="1" applyBorder="1"/>
    <xf numFmtId="44" fontId="7" fillId="13" borderId="22" xfId="0" applyNumberFormat="1" applyFont="1" applyFill="1" applyBorder="1" applyAlignment="1">
      <alignment horizontal="center"/>
    </xf>
    <xf numFmtId="44" fontId="7" fillId="13" borderId="16" xfId="0" applyNumberFormat="1" applyFont="1" applyFill="1" applyBorder="1" applyAlignment="1">
      <alignment horizontal="center"/>
    </xf>
    <xf numFmtId="0" fontId="14" fillId="0" borderId="0" xfId="0" applyFont="1" applyProtection="1">
      <protection locked="0"/>
    </xf>
    <xf numFmtId="0" fontId="9" fillId="0" borderId="0" xfId="0" applyFont="1" applyProtection="1">
      <protection locked="0"/>
    </xf>
    <xf numFmtId="9" fontId="9" fillId="0" borderId="20" xfId="2" applyFont="1" applyBorder="1" applyAlignment="1" applyProtection="1">
      <alignment horizontal="right"/>
    </xf>
    <xf numFmtId="0" fontId="13" fillId="0" borderId="46" xfId="0" applyFont="1" applyBorder="1"/>
    <xf numFmtId="44" fontId="7" fillId="3" borderId="8" xfId="0" applyNumberFormat="1" applyFont="1" applyFill="1" applyBorder="1" applyAlignment="1">
      <alignment horizontal="left"/>
    </xf>
    <xf numFmtId="44" fontId="7" fillId="3" borderId="20" xfId="0" applyNumberFormat="1" applyFont="1" applyFill="1" applyBorder="1" applyAlignment="1">
      <alignment horizontal="left"/>
    </xf>
    <xf numFmtId="44" fontId="7" fillId="3" borderId="5" xfId="0" applyNumberFormat="1" applyFont="1" applyFill="1" applyBorder="1" applyAlignment="1">
      <alignment horizontal="left"/>
    </xf>
    <xf numFmtId="44" fontId="7" fillId="2" borderId="77" xfId="0" applyNumberFormat="1" applyFont="1" applyFill="1" applyBorder="1" applyAlignment="1">
      <alignment horizontal="right"/>
    </xf>
    <xf numFmtId="44" fontId="7" fillId="2" borderId="5" xfId="0" applyNumberFormat="1" applyFont="1" applyFill="1" applyBorder="1" applyAlignment="1">
      <alignment horizontal="left"/>
    </xf>
    <xf numFmtId="9" fontId="7" fillId="3" borderId="20" xfId="2" applyFont="1" applyFill="1" applyBorder="1" applyAlignment="1" applyProtection="1">
      <alignment horizontal="right"/>
    </xf>
    <xf numFmtId="9" fontId="7" fillId="3" borderId="19" xfId="2" applyFont="1" applyFill="1" applyBorder="1" applyAlignment="1" applyProtection="1">
      <alignment horizontal="right"/>
    </xf>
    <xf numFmtId="9" fontId="7" fillId="2" borderId="19" xfId="2" applyFont="1" applyFill="1" applyBorder="1" applyAlignment="1" applyProtection="1">
      <alignment horizontal="right"/>
    </xf>
    <xf numFmtId="0" fontId="7" fillId="7" borderId="28" xfId="0" applyFont="1" applyFill="1" applyBorder="1" applyAlignment="1">
      <alignment horizontal="center" vertical="top" wrapText="1"/>
    </xf>
    <xf numFmtId="9" fontId="7" fillId="2" borderId="18" xfId="2" applyFont="1" applyFill="1" applyBorder="1" applyAlignment="1" applyProtection="1">
      <alignment horizontal="right"/>
    </xf>
    <xf numFmtId="0" fontId="7" fillId="16" borderId="28" xfId="0" applyFont="1" applyFill="1" applyBorder="1" applyAlignment="1">
      <alignment horizontal="center" vertical="top" wrapText="1"/>
    </xf>
    <xf numFmtId="44" fontId="7" fillId="3" borderId="78" xfId="0" applyNumberFormat="1" applyFont="1" applyFill="1" applyBorder="1" applyAlignment="1">
      <alignment horizontal="left"/>
    </xf>
    <xf numFmtId="44" fontId="7" fillId="3" borderId="19" xfId="0" applyNumberFormat="1" applyFont="1" applyFill="1" applyBorder="1" applyAlignment="1">
      <alignment horizontal="left"/>
    </xf>
    <xf numFmtId="44" fontId="9" fillId="0" borderId="20" xfId="0" applyNumberFormat="1" applyFont="1" applyBorder="1" applyAlignment="1">
      <alignment horizontal="left"/>
    </xf>
    <xf numFmtId="44" fontId="7" fillId="2" borderId="19" xfId="0" applyNumberFormat="1" applyFont="1" applyFill="1" applyBorder="1" applyAlignment="1">
      <alignment horizontal="left"/>
    </xf>
    <xf numFmtId="44" fontId="7" fillId="2" borderId="21" xfId="0" applyNumberFormat="1" applyFont="1" applyFill="1" applyBorder="1" applyAlignment="1">
      <alignment horizontal="right"/>
    </xf>
    <xf numFmtId="0" fontId="7" fillId="2" borderId="18" xfId="0" applyFont="1" applyFill="1" applyBorder="1" applyAlignment="1">
      <alignment horizontal="center" vertical="top" wrapText="1"/>
    </xf>
    <xf numFmtId="10" fontId="0" fillId="0" borderId="0" xfId="0" applyNumberFormat="1" applyProtection="1">
      <protection locked="0"/>
    </xf>
    <xf numFmtId="9" fontId="0" fillId="0" borderId="0" xfId="0" applyNumberFormat="1" applyAlignment="1">
      <alignment horizontal="right" vertical="top"/>
    </xf>
    <xf numFmtId="8" fontId="0" fillId="0" borderId="0" xfId="0" applyNumberFormat="1" applyAlignment="1">
      <alignment horizontal="center" vertical="top"/>
    </xf>
    <xf numFmtId="0" fontId="5" fillId="8" borderId="1" xfId="0" applyFont="1" applyFill="1" applyBorder="1" applyProtection="1">
      <protection locked="0"/>
    </xf>
    <xf numFmtId="14" fontId="5" fillId="8" borderId="1" xfId="0" applyNumberFormat="1" applyFont="1" applyFill="1" applyBorder="1" applyAlignment="1" applyProtection="1">
      <alignment horizontal="left"/>
      <protection locked="0"/>
    </xf>
    <xf numFmtId="0" fontId="7" fillId="2" borderId="28" xfId="0" applyFont="1" applyFill="1" applyBorder="1" applyAlignment="1">
      <alignment horizontal="center" vertical="top" wrapText="1"/>
    </xf>
    <xf numFmtId="0" fontId="5" fillId="10" borderId="1" xfId="0" applyFont="1" applyFill="1" applyBorder="1" applyProtection="1">
      <protection locked="0"/>
    </xf>
    <xf numFmtId="0" fontId="5" fillId="10" borderId="1" xfId="0" applyFont="1" applyFill="1" applyBorder="1" applyAlignment="1" applyProtection="1">
      <alignment horizontal="left"/>
      <protection locked="0"/>
    </xf>
    <xf numFmtId="44" fontId="7" fillId="3" borderId="56" xfId="1" applyFont="1" applyFill="1" applyBorder="1" applyAlignment="1" applyProtection="1">
      <alignment horizontal="center"/>
    </xf>
    <xf numFmtId="44" fontId="7" fillId="3" borderId="65" xfId="1" applyFont="1" applyFill="1" applyBorder="1" applyAlignment="1" applyProtection="1"/>
    <xf numFmtId="44" fontId="9" fillId="13" borderId="16" xfId="1" applyFont="1" applyFill="1" applyBorder="1" applyAlignment="1" applyProtection="1"/>
    <xf numFmtId="44" fontId="9" fillId="13" borderId="66" xfId="1" applyFont="1" applyFill="1" applyBorder="1" applyAlignment="1" applyProtection="1"/>
    <xf numFmtId="44" fontId="7" fillId="3" borderId="56" xfId="1" applyFont="1" applyFill="1" applyBorder="1" applyAlignment="1" applyProtection="1"/>
    <xf numFmtId="44" fontId="9" fillId="13" borderId="67" xfId="1" applyFont="1" applyFill="1" applyBorder="1" applyAlignment="1" applyProtection="1"/>
    <xf numFmtId="44" fontId="7" fillId="13" borderId="27" xfId="1" applyFont="1" applyFill="1" applyBorder="1" applyAlignment="1" applyProtection="1"/>
    <xf numFmtId="44" fontId="7" fillId="3" borderId="19" xfId="1" applyFont="1" applyFill="1" applyBorder="1" applyAlignment="1" applyProtection="1"/>
    <xf numFmtId="44" fontId="9" fillId="13" borderId="20" xfId="1" applyFont="1" applyFill="1" applyBorder="1" applyAlignment="1" applyProtection="1"/>
    <xf numFmtId="44" fontId="9" fillId="13" borderId="37" xfId="1" applyFont="1" applyFill="1" applyBorder="1" applyAlignment="1" applyProtection="1"/>
    <xf numFmtId="44" fontId="7" fillId="2" borderId="12" xfId="0" applyNumberFormat="1" applyFont="1" applyFill="1" applyBorder="1" applyAlignment="1">
      <alignment horizontal="left"/>
    </xf>
    <xf numFmtId="44" fontId="7" fillId="3" borderId="32" xfId="1" applyFont="1" applyFill="1" applyBorder="1" applyAlignment="1" applyProtection="1"/>
    <xf numFmtId="44" fontId="9" fillId="13" borderId="21" xfId="1" applyFont="1" applyFill="1" applyBorder="1" applyAlignment="1" applyProtection="1"/>
    <xf numFmtId="44" fontId="7" fillId="2" borderId="38" xfId="0" applyNumberFormat="1" applyFont="1" applyFill="1" applyBorder="1" applyAlignment="1">
      <alignment horizontal="left"/>
    </xf>
    <xf numFmtId="44" fontId="7" fillId="3" borderId="69" xfId="1" applyFont="1" applyFill="1" applyBorder="1" applyAlignment="1" applyProtection="1"/>
    <xf numFmtId="44" fontId="9" fillId="13" borderId="70" xfId="1" applyFont="1" applyFill="1" applyBorder="1" applyAlignment="1" applyProtection="1"/>
    <xf numFmtId="44" fontId="9" fillId="13" borderId="71" xfId="1" applyFont="1" applyFill="1" applyBorder="1" applyAlignment="1" applyProtection="1"/>
    <xf numFmtId="44" fontId="7" fillId="2" borderId="72" xfId="0" applyNumberFormat="1" applyFont="1" applyFill="1" applyBorder="1" applyAlignment="1">
      <alignment horizontal="left"/>
    </xf>
    <xf numFmtId="44" fontId="7" fillId="3" borderId="73" xfId="1" applyFont="1" applyFill="1" applyBorder="1" applyAlignment="1" applyProtection="1"/>
    <xf numFmtId="44" fontId="9" fillId="13" borderId="74" xfId="1" applyFont="1" applyFill="1" applyBorder="1" applyAlignment="1" applyProtection="1"/>
    <xf numFmtId="44" fontId="7" fillId="2" borderId="75" xfId="0" applyNumberFormat="1" applyFont="1" applyFill="1" applyBorder="1" applyAlignment="1">
      <alignment horizontal="left"/>
    </xf>
    <xf numFmtId="44" fontId="7" fillId="13" borderId="76" xfId="1" applyFont="1" applyFill="1" applyBorder="1" applyAlignment="1" applyProtection="1"/>
    <xf numFmtId="44" fontId="7" fillId="3" borderId="58" xfId="1" applyFont="1" applyFill="1" applyBorder="1" applyAlignment="1" applyProtection="1"/>
    <xf numFmtId="44" fontId="9" fillId="13" borderId="59" xfId="1" applyFont="1" applyFill="1" applyBorder="1" applyAlignment="1" applyProtection="1"/>
    <xf numFmtId="44" fontId="7" fillId="3" borderId="62" xfId="1" applyFont="1" applyFill="1" applyBorder="1" applyAlignment="1" applyProtection="1"/>
    <xf numFmtId="0" fontId="0" fillId="11" borderId="41" xfId="0" applyFill="1" applyBorder="1" applyAlignment="1" applyProtection="1">
      <alignment wrapText="1"/>
      <protection locked="0"/>
    </xf>
    <xf numFmtId="0" fontId="0" fillId="11" borderId="43" xfId="0" applyFill="1" applyBorder="1" applyProtection="1">
      <protection locked="0"/>
    </xf>
    <xf numFmtId="0" fontId="0" fillId="10" borderId="43" xfId="0" applyFill="1" applyBorder="1" applyProtection="1">
      <protection locked="0"/>
    </xf>
    <xf numFmtId="9" fontId="0" fillId="15" borderId="43" xfId="2" applyFont="1" applyFill="1" applyBorder="1" applyAlignment="1" applyProtection="1">
      <alignment wrapText="1"/>
      <protection locked="0"/>
    </xf>
    <xf numFmtId="44" fontId="7" fillId="3" borderId="59" xfId="1" applyFont="1" applyFill="1" applyBorder="1" applyAlignment="1" applyProtection="1">
      <alignment horizontal="center"/>
    </xf>
    <xf numFmtId="44" fontId="7" fillId="3" borderId="62" xfId="1" applyFont="1" applyFill="1" applyBorder="1" applyAlignment="1" applyProtection="1">
      <alignment horizontal="center"/>
    </xf>
    <xf numFmtId="0" fontId="0" fillId="0" borderId="41" xfId="0" applyBorder="1" applyAlignment="1" applyProtection="1">
      <alignment wrapText="1"/>
      <protection locked="0"/>
    </xf>
    <xf numFmtId="0" fontId="0" fillId="0" borderId="43" xfId="0" applyBorder="1" applyProtection="1">
      <protection locked="0"/>
    </xf>
    <xf numFmtId="164" fontId="5" fillId="8" borderId="2" xfId="0" applyNumberFormat="1" applyFont="1" applyFill="1" applyBorder="1" applyAlignment="1" applyProtection="1">
      <alignment horizontal="left"/>
      <protection locked="0"/>
    </xf>
    <xf numFmtId="0" fontId="3" fillId="8" borderId="0" xfId="0" applyFont="1" applyFill="1" applyAlignment="1" applyProtection="1">
      <alignment horizontal="center"/>
      <protection locked="0"/>
    </xf>
    <xf numFmtId="0" fontId="5" fillId="8" borderId="2" xfId="0" applyFont="1" applyFill="1" applyBorder="1" applyAlignment="1" applyProtection="1">
      <alignment horizontal="left"/>
      <protection locked="0"/>
    </xf>
    <xf numFmtId="0" fontId="3" fillId="10" borderId="2" xfId="0" applyFont="1" applyFill="1" applyBorder="1" applyAlignment="1" applyProtection="1">
      <alignment horizontal="center"/>
      <protection locked="0"/>
    </xf>
    <xf numFmtId="0" fontId="5" fillId="8" borderId="1" xfId="0" applyFont="1" applyFill="1" applyBorder="1" applyAlignment="1" applyProtection="1">
      <alignment horizontal="left"/>
      <protection locked="0"/>
    </xf>
    <xf numFmtId="0" fontId="7" fillId="2" borderId="26" xfId="0" applyFont="1" applyFill="1" applyBorder="1" applyAlignment="1">
      <alignment horizontal="center" vertical="top"/>
    </xf>
    <xf numFmtId="0" fontId="20" fillId="2" borderId="5" xfId="0" applyFont="1" applyFill="1" applyBorder="1" applyAlignment="1">
      <alignment horizontal="left"/>
    </xf>
    <xf numFmtId="0" fontId="7" fillId="2" borderId="6" xfId="0" applyFont="1" applyFill="1" applyBorder="1" applyAlignment="1">
      <alignment horizontal="left"/>
    </xf>
    <xf numFmtId="0" fontId="7" fillId="2" borderId="11" xfId="0" applyFont="1" applyFill="1" applyBorder="1" applyAlignment="1">
      <alignment horizontal="left"/>
    </xf>
    <xf numFmtId="0" fontId="13" fillId="0" borderId="0" xfId="0" applyFont="1" applyAlignment="1">
      <alignment wrapText="1"/>
    </xf>
    <xf numFmtId="0" fontId="16" fillId="0" borderId="0" xfId="0" applyFont="1" applyAlignment="1">
      <alignment horizontal="left" vertical="center" indent="2"/>
    </xf>
    <xf numFmtId="40" fontId="7" fillId="3" borderId="5" xfId="0" applyNumberFormat="1" applyFont="1" applyFill="1" applyBorder="1" applyAlignment="1">
      <alignment horizontal="right"/>
    </xf>
    <xf numFmtId="40" fontId="7" fillId="0" borderId="8" xfId="1" applyNumberFormat="1" applyFont="1" applyFill="1" applyBorder="1" applyAlignment="1" applyProtection="1">
      <alignment horizontal="right"/>
    </xf>
    <xf numFmtId="40" fontId="7" fillId="3" borderId="8" xfId="0" applyNumberFormat="1" applyFont="1" applyFill="1" applyBorder="1" applyAlignment="1">
      <alignment horizontal="right"/>
    </xf>
    <xf numFmtId="40" fontId="7" fillId="2" borderId="5" xfId="0" applyNumberFormat="1" applyFont="1" applyFill="1" applyBorder="1" applyAlignment="1">
      <alignment horizontal="right"/>
    </xf>
    <xf numFmtId="40" fontId="7" fillId="2" borderId="10" xfId="0" applyNumberFormat="1" applyFont="1" applyFill="1" applyBorder="1" applyAlignment="1">
      <alignment horizontal="right"/>
    </xf>
    <xf numFmtId="44" fontId="9" fillId="10" borderId="8" xfId="1" applyFont="1" applyFill="1" applyBorder="1" applyAlignment="1" applyProtection="1">
      <alignment horizontal="left"/>
      <protection locked="0"/>
    </xf>
    <xf numFmtId="0" fontId="9" fillId="3" borderId="11" xfId="0" applyFont="1" applyFill="1" applyBorder="1"/>
    <xf numFmtId="0" fontId="7" fillId="3" borderId="11" xfId="0" applyFont="1" applyFill="1" applyBorder="1"/>
    <xf numFmtId="0" fontId="7" fillId="3" borderId="11" xfId="0" applyFont="1" applyFill="1" applyBorder="1" applyAlignment="1">
      <alignment horizontal="right"/>
    </xf>
    <xf numFmtId="0" fontId="9" fillId="3" borderId="11" xfId="0" applyFont="1" applyFill="1" applyBorder="1" applyAlignment="1">
      <alignment horizontal="left"/>
    </xf>
    <xf numFmtId="0" fontId="7" fillId="3" borderId="11" xfId="0" applyFont="1" applyFill="1" applyBorder="1" applyAlignment="1">
      <alignment horizontal="left"/>
    </xf>
    <xf numFmtId="0" fontId="0" fillId="0" borderId="0" xfId="0" applyAlignment="1">
      <alignment horizontal="left" indent="1"/>
    </xf>
    <xf numFmtId="0" fontId="4" fillId="8" borderId="13" xfId="0" applyFont="1" applyFill="1" applyBorder="1"/>
    <xf numFmtId="14" fontId="0" fillId="8" borderId="13" xfId="0" applyNumberFormat="1" applyFill="1" applyBorder="1"/>
    <xf numFmtId="0" fontId="8" fillId="0" borderId="14" xfId="0" applyFont="1" applyBorder="1" applyAlignment="1">
      <alignment wrapText="1"/>
    </xf>
    <xf numFmtId="0" fontId="8" fillId="0" borderId="0" xfId="0" applyFont="1" applyAlignment="1">
      <alignment horizontal="left"/>
    </xf>
    <xf numFmtId="0" fontId="13" fillId="0" borderId="0" xfId="0" applyFont="1" applyAlignment="1">
      <alignment horizontal="left" wrapText="1" indent="1"/>
    </xf>
    <xf numFmtId="44" fontId="9" fillId="0" borderId="70" xfId="0" applyNumberFormat="1" applyFont="1" applyBorder="1" applyAlignment="1">
      <alignment horizontal="left"/>
    </xf>
    <xf numFmtId="0" fontId="7" fillId="3" borderId="2" xfId="0" applyFont="1" applyFill="1" applyBorder="1" applyAlignment="1">
      <alignment horizontal="left"/>
    </xf>
    <xf numFmtId="0" fontId="20" fillId="0" borderId="8" xfId="0" applyFont="1" applyBorder="1" applyAlignment="1">
      <alignment horizontal="left"/>
    </xf>
    <xf numFmtId="0" fontId="7" fillId="0" borderId="2" xfId="0" applyFont="1" applyBorder="1" applyAlignment="1">
      <alignment horizontal="left"/>
    </xf>
    <xf numFmtId="44" fontId="7" fillId="3" borderId="16" xfId="0" applyNumberFormat="1" applyFont="1" applyFill="1" applyBorder="1" applyAlignment="1">
      <alignment horizontal="left"/>
    </xf>
    <xf numFmtId="44" fontId="7" fillId="3" borderId="59" xfId="1" applyFont="1" applyFill="1" applyBorder="1" applyAlignment="1" applyProtection="1">
      <alignment horizontal="left"/>
    </xf>
    <xf numFmtId="44" fontId="9" fillId="13" borderId="8" xfId="1" applyFont="1" applyFill="1" applyBorder="1" applyAlignment="1" applyProtection="1"/>
    <xf numFmtId="17" fontId="5" fillId="8" borderId="1" xfId="0" applyNumberFormat="1" applyFont="1" applyFill="1" applyBorder="1" applyAlignment="1" applyProtection="1">
      <alignment horizontal="left"/>
      <protection locked="0"/>
    </xf>
    <xf numFmtId="0" fontId="7" fillId="0" borderId="17" xfId="0" applyFont="1" applyBorder="1" applyAlignment="1">
      <alignment horizontal="left"/>
    </xf>
    <xf numFmtId="0" fontId="9" fillId="3" borderId="17" xfId="0" applyFont="1" applyFill="1" applyBorder="1" applyAlignment="1">
      <alignment horizontal="left"/>
    </xf>
    <xf numFmtId="0" fontId="9" fillId="0" borderId="17" xfId="0" applyFont="1" applyBorder="1" applyAlignment="1">
      <alignment horizontal="left"/>
    </xf>
    <xf numFmtId="0" fontId="7" fillId="3" borderId="17" xfId="0" applyFont="1" applyFill="1" applyBorder="1" applyAlignment="1">
      <alignment horizontal="left"/>
    </xf>
    <xf numFmtId="40" fontId="7" fillId="0" borderId="80" xfId="1" applyNumberFormat="1" applyFont="1" applyFill="1" applyBorder="1" applyAlignment="1" applyProtection="1">
      <alignment horizontal="right"/>
    </xf>
    <xf numFmtId="44" fontId="7" fillId="3" borderId="59" xfId="1" applyFont="1" applyFill="1" applyBorder="1" applyAlignment="1" applyProtection="1"/>
    <xf numFmtId="44" fontId="7" fillId="3" borderId="70" xfId="1" applyFont="1" applyFill="1" applyBorder="1" applyAlignment="1" applyProtection="1"/>
    <xf numFmtId="0" fontId="3" fillId="8" borderId="13" xfId="0" applyFont="1" applyFill="1" applyBorder="1"/>
    <xf numFmtId="14" fontId="4" fillId="8" borderId="13" xfId="0" applyNumberFormat="1" applyFont="1" applyFill="1" applyBorder="1"/>
    <xf numFmtId="44" fontId="22" fillId="8" borderId="59" xfId="1" applyFont="1" applyFill="1" applyBorder="1" applyAlignment="1" applyProtection="1">
      <protection locked="0"/>
    </xf>
    <xf numFmtId="40" fontId="7" fillId="3" borderId="22" xfId="0" applyNumberFormat="1" applyFont="1" applyFill="1" applyBorder="1" applyAlignment="1">
      <alignment horizontal="right"/>
    </xf>
    <xf numFmtId="0" fontId="13" fillId="0" borderId="0" xfId="0" applyFont="1" applyAlignment="1">
      <alignment horizontal="left" wrapText="1"/>
    </xf>
    <xf numFmtId="0" fontId="7" fillId="3" borderId="5" xfId="0" applyFont="1" applyFill="1" applyBorder="1" applyAlignment="1">
      <alignment horizontal="left"/>
    </xf>
    <xf numFmtId="0" fontId="7" fillId="3" borderId="6" xfId="0" applyFont="1" applyFill="1" applyBorder="1" applyAlignment="1">
      <alignment horizontal="left"/>
    </xf>
    <xf numFmtId="0" fontId="11" fillId="0" borderId="0" xfId="0" applyFont="1" applyAlignment="1" applyProtection="1">
      <alignment horizontal="center"/>
      <protection locked="0"/>
    </xf>
    <xf numFmtId="0" fontId="2" fillId="0" borderId="0" xfId="0" applyFont="1" applyAlignment="1" applyProtection="1">
      <alignment horizontal="center" vertical="top"/>
      <protection locked="0"/>
    </xf>
    <xf numFmtId="0" fontId="7" fillId="2" borderId="28" xfId="0" applyFont="1" applyFill="1" applyBorder="1" applyAlignment="1">
      <alignment horizontal="left" vertical="top" wrapText="1"/>
    </xf>
    <xf numFmtId="0" fontId="7" fillId="2" borderId="26" xfId="0" applyFont="1" applyFill="1" applyBorder="1" applyAlignment="1">
      <alignment horizontal="left" vertical="top" wrapText="1"/>
    </xf>
    <xf numFmtId="0" fontId="7" fillId="2" borderId="29" xfId="0" applyFont="1" applyFill="1" applyBorder="1" applyAlignment="1">
      <alignment horizontal="left" vertical="top" wrapText="1"/>
    </xf>
    <xf numFmtId="0" fontId="8" fillId="0" borderId="14" xfId="0" applyFont="1" applyBorder="1" applyAlignment="1">
      <alignment horizontal="left" wrapText="1"/>
    </xf>
    <xf numFmtId="0" fontId="13" fillId="0" borderId="0" xfId="0" applyFont="1" applyAlignment="1">
      <alignment horizontal="left" wrapText="1"/>
    </xf>
    <xf numFmtId="0" fontId="0" fillId="8" borderId="13" xfId="0" applyFill="1" applyBorder="1" applyAlignment="1">
      <alignment horizontal="left"/>
    </xf>
    <xf numFmtId="0" fontId="17" fillId="0" borderId="79" xfId="0" applyFont="1" applyBorder="1" applyAlignment="1">
      <alignment horizontal="left" wrapText="1"/>
    </xf>
    <xf numFmtId="0" fontId="13" fillId="9" borderId="45" xfId="0" applyFont="1" applyFill="1" applyBorder="1" applyAlignment="1">
      <alignment horizontal="left" wrapText="1"/>
    </xf>
    <xf numFmtId="0" fontId="13" fillId="9" borderId="42" xfId="0" applyFont="1" applyFill="1" applyBorder="1" applyAlignment="1">
      <alignment horizontal="left" wrapText="1"/>
    </xf>
    <xf numFmtId="0" fontId="2" fillId="0" borderId="0" xfId="3" applyFont="1" applyAlignment="1">
      <alignment horizontal="center"/>
    </xf>
    <xf numFmtId="0" fontId="7" fillId="3" borderId="5" xfId="0" applyFont="1" applyFill="1" applyBorder="1" applyAlignment="1">
      <alignment horizontal="left"/>
    </xf>
    <xf numFmtId="0" fontId="7" fillId="3" borderId="6" xfId="0" applyFont="1" applyFill="1" applyBorder="1" applyAlignment="1">
      <alignment horizontal="left"/>
    </xf>
    <xf numFmtId="0" fontId="7" fillId="3" borderId="7" xfId="0" applyFont="1" applyFill="1" applyBorder="1" applyAlignment="1">
      <alignment horizontal="left"/>
    </xf>
    <xf numFmtId="0" fontId="17" fillId="0" borderId="0" xfId="0" applyFont="1" applyAlignment="1">
      <alignment horizontal="left" wrapText="1"/>
    </xf>
    <xf numFmtId="0" fontId="2" fillId="0" borderId="0" xfId="3" applyFont="1" applyAlignment="1">
      <alignment horizontal="center" vertical="top"/>
    </xf>
    <xf numFmtId="0" fontId="17" fillId="0" borderId="30" xfId="0" applyFont="1" applyBorder="1" applyAlignment="1">
      <alignment horizontal="left" wrapText="1"/>
    </xf>
    <xf numFmtId="0" fontId="0" fillId="9" borderId="44" xfId="0" applyFill="1" applyBorder="1" applyAlignment="1">
      <alignment horizontal="left" wrapText="1"/>
    </xf>
    <xf numFmtId="0" fontId="0" fillId="9" borderId="40" xfId="0" applyFill="1" applyBorder="1" applyAlignment="1">
      <alignment horizontal="left" wrapText="1"/>
    </xf>
    <xf numFmtId="0" fontId="0" fillId="0" borderId="45" xfId="0" applyBorder="1" applyAlignment="1">
      <alignment horizontal="left" wrapText="1"/>
    </xf>
    <xf numFmtId="0" fontId="0" fillId="0" borderId="42" xfId="0" applyBorder="1" applyAlignment="1">
      <alignment horizontal="left" wrapText="1"/>
    </xf>
    <xf numFmtId="0" fontId="13" fillId="9" borderId="45" xfId="0" applyFont="1" applyFill="1" applyBorder="1" applyAlignment="1">
      <alignment horizontal="left"/>
    </xf>
    <xf numFmtId="0" fontId="13" fillId="9" borderId="42" xfId="0" applyFont="1" applyFill="1" applyBorder="1" applyAlignment="1">
      <alignment horizontal="left"/>
    </xf>
    <xf numFmtId="0" fontId="13" fillId="17" borderId="53" xfId="0" applyFont="1" applyFill="1" applyBorder="1" applyAlignment="1">
      <alignment horizontal="center" wrapText="1"/>
    </xf>
    <xf numFmtId="0" fontId="13" fillId="17" borderId="54" xfId="0" applyFont="1" applyFill="1" applyBorder="1" applyAlignment="1">
      <alignment horizontal="center" wrapText="1"/>
    </xf>
    <xf numFmtId="0" fontId="13" fillId="17" borderId="55" xfId="0" applyFont="1" applyFill="1" applyBorder="1" applyAlignment="1">
      <alignment horizontal="center" wrapText="1"/>
    </xf>
    <xf numFmtId="0" fontId="11" fillId="0" borderId="0" xfId="0" applyFont="1" applyAlignment="1">
      <alignment horizontal="center"/>
    </xf>
    <xf numFmtId="0" fontId="2" fillId="0" borderId="0" xfId="0" applyFont="1" applyAlignment="1">
      <alignment horizontal="center"/>
    </xf>
    <xf numFmtId="0" fontId="7" fillId="2" borderId="8" xfId="0" applyFont="1" applyFill="1" applyBorder="1" applyAlignment="1">
      <alignment horizontal="right"/>
    </xf>
    <xf numFmtId="0" fontId="7" fillId="2" borderId="2" xfId="0" applyFont="1" applyFill="1" applyBorder="1" applyAlignment="1">
      <alignment horizontal="right"/>
    </xf>
    <xf numFmtId="0" fontId="7" fillId="2" borderId="17" xfId="0" applyFont="1" applyFill="1" applyBorder="1" applyAlignment="1">
      <alignment horizontal="right"/>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8" xfId="0" applyFont="1" applyFill="1" applyBorder="1" applyAlignment="1">
      <alignment horizontal="left"/>
    </xf>
    <xf numFmtId="0" fontId="7" fillId="2" borderId="26" xfId="0" applyFont="1" applyFill="1" applyBorder="1" applyAlignment="1">
      <alignment horizontal="left"/>
    </xf>
  </cellXfs>
  <cellStyles count="5">
    <cellStyle name="Comma 6" xfId="4" xr:uid="{00000000-0005-0000-0000-000000000000}"/>
    <cellStyle name="Currency" xfId="1" builtinId="4"/>
    <cellStyle name="Normal" xfId="0" builtinId="0"/>
    <cellStyle name="Normal 10 2" xfId="3" xr:uid="{00000000-0005-0000-0000-000004000000}"/>
    <cellStyle name="Percent" xfId="2" builtinId="5"/>
  </cellStyles>
  <dxfs count="26">
    <dxf>
      <fill>
        <patternFill>
          <bgColor rgb="FFFF0000"/>
        </patternFill>
      </fill>
    </dxf>
    <dxf>
      <fill>
        <patternFill>
          <bgColor rgb="FFFF0000"/>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dxf>
    <dxf>
      <font>
        <b/>
        <i val="0"/>
        <strike val="0"/>
        <condense val="0"/>
        <extend val="0"/>
        <outline val="0"/>
        <shadow val="0"/>
        <u val="none"/>
        <vertAlign val="baseline"/>
        <sz val="11"/>
        <color rgb="FFFF0000"/>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ewearthorganization.sharepoint.com/Users/e440841/Desktop/March%20Telework/WorkForce/CalFresh/Invoice%20Templates/Final%20Draft%20Invoices/Agency%20Invoice%20Template%20(Rev1002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gency Invoice Summary"/>
      <sheetName val="Agency (Personnel)"/>
      <sheetName val="Agency (OtherPgmCost)"/>
      <sheetName val="Agency (SuppSvc)"/>
    </sheetNames>
    <sheetDataSet>
      <sheetData sheetId="0"/>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36:J46" totalsRowShown="0">
  <autoFilter ref="A36:J46" xr:uid="{00000000-0009-0000-0100-000002000000}"/>
  <tableColumns count="10">
    <tableColumn id="1" xr3:uid="{00000000-0010-0000-0100-000001000000}" name="Column1" dataDxfId="25"/>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 id="8" xr3:uid="{00000000-0010-0000-0100-000008000000}" name="Column8"/>
    <tableColumn id="11" xr3:uid="{00000000-0010-0000-0100-00000B000000}" name="Column11" dataDxfId="24" dataCellStyle="Percent"/>
    <tableColumn id="12" xr3:uid="{00000000-0010-0000-0100-00000C000000}" name="Column12" dataDxfId="23" dataCellStyle="Percen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25" displayName="Table25" ref="A36:J45" totalsRowShown="0">
  <autoFilter ref="A36:J45" xr:uid="{00000000-0009-0000-0100-000004000000}"/>
  <tableColumns count="10">
    <tableColumn id="1" xr3:uid="{00000000-0010-0000-0200-000001000000}" name="Column1" dataDxfId="22"/>
    <tableColumn id="2" xr3:uid="{00000000-0010-0000-0200-000002000000}" name="Column2"/>
    <tableColumn id="3" xr3:uid="{00000000-0010-0000-0200-000003000000}" name="Column3"/>
    <tableColumn id="4" xr3:uid="{00000000-0010-0000-0200-000004000000}" name="Column4"/>
    <tableColumn id="5" xr3:uid="{00000000-0010-0000-0200-000005000000}" name="Column5"/>
    <tableColumn id="6" xr3:uid="{00000000-0010-0000-0200-000006000000}" name="Column6"/>
    <tableColumn id="7" xr3:uid="{00000000-0010-0000-0200-000007000000}" name="Column7"/>
    <tableColumn id="8" xr3:uid="{00000000-0010-0000-0200-000008000000}" name="Column8"/>
    <tableColumn id="11" xr3:uid="{00000000-0010-0000-0200-00000B000000}" name="Column11" dataDxfId="21" dataCellStyle="Percent"/>
    <tableColumn id="12" xr3:uid="{00000000-0010-0000-0200-00000C000000}" name="Column12" dataDxfId="20" dataCellStyle="Percent"/>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D67A35-56CA-40D1-9DE5-10EDF1719EB5}" name="Table252" displayName="Table252" ref="A36:J45" totalsRowShown="0">
  <autoFilter ref="A36:J45" xr:uid="{00000000-0009-0000-0100-000004000000}"/>
  <tableColumns count="10">
    <tableColumn id="1" xr3:uid="{8CF793CB-C46B-46F4-96E8-6C19702024AF}" name="Column1" dataDxfId="19"/>
    <tableColumn id="2" xr3:uid="{AFFAB5ED-C78C-463A-B8C3-66C41F4313D3}" name="Column2"/>
    <tableColumn id="3" xr3:uid="{8A894947-8322-4166-8E1B-BAF179FF69A4}" name="Column3"/>
    <tableColumn id="4" xr3:uid="{F41E89AD-4706-4363-9A88-E875969EBC00}" name="Column4"/>
    <tableColumn id="5" xr3:uid="{293A39A2-9146-45C4-BBA5-A9887067E371}" name="Column5"/>
    <tableColumn id="6" xr3:uid="{06DE81EC-A9CB-475A-B31A-AE2AE10449D0}" name="Column6"/>
    <tableColumn id="7" xr3:uid="{F304057B-00E1-4E40-BBA8-1C4F5C49A197}" name="Column7"/>
    <tableColumn id="8" xr3:uid="{83F5B789-E5C9-4696-94FF-9A9172EDAF69}" name="Column8"/>
    <tableColumn id="11" xr3:uid="{6D42B458-7093-4E7A-BBF0-AE776285766A}" name="Column11" dataDxfId="18" dataCellStyle="Percent"/>
    <tableColumn id="12" xr3:uid="{7AA21337-3322-4AB6-89D4-6FC7FD9682B0}" name="Column12" dataDxfId="17" dataCellStyle="Percen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2E3EACB-CA0C-48C7-BC49-92227B3F0F2E}" name="Table2524" displayName="Table2524" ref="A36:J45" totalsRowShown="0">
  <autoFilter ref="A36:J45" xr:uid="{00000000-0009-0000-0100-000004000000}"/>
  <tableColumns count="10">
    <tableColumn id="1" xr3:uid="{6C13CACA-069C-41AF-8485-9A391E697317}" name="Column1" dataDxfId="16"/>
    <tableColumn id="2" xr3:uid="{AC12ED35-6571-4A4B-A9A5-30A60EDEB0BC}" name="Column2"/>
    <tableColumn id="3" xr3:uid="{539D1A7D-ABCC-4349-9A42-FA526FF4A621}" name="Column3"/>
    <tableColumn id="4" xr3:uid="{E7386C59-0DCE-431A-8CFC-E0D5E4867B58}" name="Column4"/>
    <tableColumn id="5" xr3:uid="{0CAF23B3-1F53-4139-9B11-565B230DD3EE}" name="Column5"/>
    <tableColumn id="6" xr3:uid="{EC6709DB-9382-4BC3-A478-15084171BD99}" name="Column6"/>
    <tableColumn id="7" xr3:uid="{FEB4A92D-F3BD-443B-81E6-F0E93591B1A1}" name="Column7"/>
    <tableColumn id="8" xr3:uid="{D8C1B7D2-353A-411A-B85B-68255E392455}" name="Column8"/>
    <tableColumn id="11" xr3:uid="{B76B8280-B193-4FAE-B088-F1CB7D9E1EF1}" name="Column11" dataDxfId="15" dataCellStyle="Percent"/>
    <tableColumn id="12" xr3:uid="{F0421E2A-9F9C-474A-A4B9-7060F6E62271}" name="Column12" dataDxfId="14"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A9807F5-2CB2-40D1-B8E4-93CD94B57071}" name="Table25246" displayName="Table25246" ref="A36:J45" totalsRowShown="0">
  <autoFilter ref="A36:J45" xr:uid="{00000000-0009-0000-0100-000004000000}"/>
  <tableColumns count="10">
    <tableColumn id="1" xr3:uid="{E2C5D017-7DC6-4CE3-9A24-6FCC52E4965D}" name="Column1" dataDxfId="13"/>
    <tableColumn id="2" xr3:uid="{12C3AB5A-AB36-44DF-B289-F45680127F70}" name="Column2"/>
    <tableColumn id="3" xr3:uid="{C8306931-73F0-485A-AB6C-C7C737005CB4}" name="Column3"/>
    <tableColumn id="4" xr3:uid="{B0331736-64C0-4A90-9C81-12B866CEBCC0}" name="Column4"/>
    <tableColumn id="5" xr3:uid="{A995768E-D6E9-49C0-AE09-1C84B14B6EA4}" name="Column5"/>
    <tableColumn id="6" xr3:uid="{684D55E2-5CBA-4CB2-8013-733CEF572A1A}" name="Column6"/>
    <tableColumn id="7" xr3:uid="{F060C4F7-B0D1-46F9-BCAD-B3A92AE2D499}" name="Column7"/>
    <tableColumn id="8" xr3:uid="{7370560F-B517-4151-B309-5C2F438328BB}" name="Column8"/>
    <tableColumn id="11" xr3:uid="{89E8EB4A-A27D-44A7-B7CA-A1D810795D7F}" name="Column11" dataDxfId="12" dataCellStyle="Percent"/>
    <tableColumn id="12" xr3:uid="{0F8D6D46-E5E8-480B-8603-8D82C7DA61FD}" name="Column12" dataDxfId="11" dataCellStyle="Percent"/>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D140CD2-6AF4-4269-BA37-8412D76CE354}" name="Table252467" displayName="Table252467" ref="A36:J45" totalsRowShown="0">
  <autoFilter ref="A36:J45" xr:uid="{00000000-0009-0000-0100-000004000000}"/>
  <tableColumns count="10">
    <tableColumn id="1" xr3:uid="{2B32EDBF-437A-42FE-9E7F-DF9E743D44D1}" name="Column1" dataDxfId="10"/>
    <tableColumn id="2" xr3:uid="{167361BF-AB0F-4D14-BA9F-C0E9D8CC7AB2}" name="Column2"/>
    <tableColumn id="3" xr3:uid="{C6242244-AF3A-4C0E-9C22-C5FF1AA5CA9D}" name="Column3"/>
    <tableColumn id="4" xr3:uid="{CA99AE41-E181-4430-B991-5FC3F859B9F6}" name="Column4"/>
    <tableColumn id="5" xr3:uid="{53EFEF70-E996-4FEB-B38F-05F1BE8BCCDD}" name="Column5"/>
    <tableColumn id="6" xr3:uid="{686F8078-5232-4B06-BB25-B0751D96DC58}" name="Column6"/>
    <tableColumn id="7" xr3:uid="{317C2A5B-6E11-4081-9889-1BCE5F0731CB}" name="Column7"/>
    <tableColumn id="8" xr3:uid="{0AABC6CE-E533-442C-9D81-0A6B4F7C8DEF}" name="Column8"/>
    <tableColumn id="11" xr3:uid="{3CC87549-725C-4086-9389-D07EBE66E0F1}" name="Column11" dataDxfId="9" dataCellStyle="Percent"/>
    <tableColumn id="12" xr3:uid="{4F571769-BE3A-49F2-82DC-B7990BB4BC3A}" name="Column12" dataDxfId="8" dataCellStyle="Percent"/>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1B3864F-754F-4E0A-8032-D4CC7D0482B2}" name="Table2524678" displayName="Table2524678" ref="A36:J45" totalsRowShown="0">
  <autoFilter ref="A36:J45" xr:uid="{00000000-0009-0000-0100-000004000000}"/>
  <tableColumns count="10">
    <tableColumn id="1" xr3:uid="{D972300C-B6D9-4D50-9526-CC2A7DDFBA6C}" name="Column1" dataDxfId="7"/>
    <tableColumn id="2" xr3:uid="{64D1E58E-236D-4D65-BC6D-B0662AE63790}" name="Column2"/>
    <tableColumn id="3" xr3:uid="{2CB6D53E-0495-4109-893C-F9AADDB018AF}" name="Column3"/>
    <tableColumn id="4" xr3:uid="{4EF07C09-DF54-48F0-ABF3-1FC84AA38FE8}" name="Column4"/>
    <tableColumn id="5" xr3:uid="{23733508-4DA2-4C04-ACC1-F9B729E9391D}" name="Column5"/>
    <tableColumn id="6" xr3:uid="{2F8CF878-EB6E-40CC-87DD-0B0CC9514114}" name="Column6"/>
    <tableColumn id="7" xr3:uid="{B8F063B2-3EAE-4382-BA23-E8CF610C4806}" name="Column7"/>
    <tableColumn id="8" xr3:uid="{37B7C96E-D6DF-42BB-90B5-B394E9157935}" name="Column8"/>
    <tableColumn id="11" xr3:uid="{4CF006D9-5685-4A74-85E6-026FF39A9E2E}" name="Column11" dataDxfId="6" dataCellStyle="Percent"/>
    <tableColumn id="12" xr3:uid="{8B411ED3-596E-4EB1-B302-FBF997C519DF}" name="Column12" dataDxfId="5" dataCellStyle="Perce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050EA07-6F3B-4CAA-88E9-D74B11ECA9C9}" name="Table25246789" displayName="Table25246789" ref="A36:J45" totalsRowShown="0">
  <autoFilter ref="A36:J45" xr:uid="{00000000-0009-0000-0100-000004000000}"/>
  <tableColumns count="10">
    <tableColumn id="1" xr3:uid="{CFCDA324-B38B-4B69-BED5-18154AE0538F}" name="Column1" dataDxfId="4"/>
    <tableColumn id="2" xr3:uid="{1BC667FB-4194-4F60-90BB-D294B3F7BA10}" name="Column2"/>
    <tableColumn id="3" xr3:uid="{A72F1097-CB8A-4080-AE12-62F70D19DCC4}" name="Column3"/>
    <tableColumn id="4" xr3:uid="{E250261D-05A9-4321-8343-AD566861D33F}" name="Column4"/>
    <tableColumn id="5" xr3:uid="{D88C3DFA-FE2E-4D37-BAEF-8857E258509A}" name="Column5"/>
    <tableColumn id="6" xr3:uid="{1595E356-B88B-4A58-BF01-36CDF955CD55}" name="Column6"/>
    <tableColumn id="7" xr3:uid="{6A9CB2B1-750E-4A4C-BFDB-D1DB32ACB3DB}" name="Column7"/>
    <tableColumn id="8" xr3:uid="{2D00712E-EA6C-4E9A-A9FE-809E72CAF010}" name="Column8"/>
    <tableColumn id="11" xr3:uid="{E244675E-594F-4490-9C44-7F703970FB59}" name="Column11" dataDxfId="3" dataCellStyle="Percent"/>
    <tableColumn id="12" xr3:uid="{92BF4590-3882-43F2-9396-01AB4363007B}" name="Column12" dataDxfId="2" dataCellStyle="Percent"/>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00B0F0"/>
    <pageSetUpPr fitToPage="1"/>
  </sheetPr>
  <dimension ref="A1:S42"/>
  <sheetViews>
    <sheetView showGridLines="0" tabSelected="1" zoomScale="136" zoomScaleNormal="136" workbookViewId="0">
      <selection activeCell="E8" sqref="E8"/>
    </sheetView>
  </sheetViews>
  <sheetFormatPr defaultColWidth="8.85546875" defaultRowHeight="15" x14ac:dyDescent="0.25"/>
  <cols>
    <col min="1" max="1" width="4.85546875" style="21" customWidth="1"/>
    <col min="2" max="2" width="14.140625" style="21" customWidth="1"/>
    <col min="3" max="3" width="30.85546875" style="21" customWidth="1"/>
    <col min="4" max="4" width="14.42578125" style="21" customWidth="1"/>
    <col min="5" max="5" width="17.140625" style="21" customWidth="1"/>
    <col min="6" max="7" width="16.85546875" style="21" customWidth="1"/>
    <col min="8" max="8" width="16.85546875" style="23" customWidth="1"/>
    <col min="9" max="9" width="16.85546875" style="21" customWidth="1"/>
    <col min="10" max="10" width="10.85546875" style="21" customWidth="1"/>
    <col min="11" max="11" width="15.42578125" style="21" customWidth="1"/>
    <col min="12" max="12" width="20.140625" style="21" customWidth="1"/>
    <col min="13" max="13" width="11.85546875" style="21" customWidth="1"/>
    <col min="14" max="14" width="9.140625" style="21" bestFit="1" customWidth="1"/>
    <col min="15" max="15" width="8.85546875" style="21" bestFit="1" customWidth="1"/>
    <col min="16" max="16" width="12.85546875" style="21" bestFit="1" customWidth="1"/>
    <col min="17" max="17" width="11.140625" style="21" bestFit="1" customWidth="1"/>
    <col min="18" max="18" width="9.85546875" style="21" bestFit="1" customWidth="1"/>
    <col min="19" max="19" width="13.42578125" style="21" bestFit="1" customWidth="1"/>
    <col min="20" max="16384" width="8.85546875" style="21"/>
  </cols>
  <sheetData>
    <row r="1" spans="1:19" ht="18.75" x14ac:dyDescent="0.3">
      <c r="A1" s="224" t="s">
        <v>0</v>
      </c>
      <c r="B1" s="224"/>
      <c r="C1" s="224"/>
      <c r="D1" s="224"/>
      <c r="E1" s="224"/>
      <c r="F1" s="224"/>
      <c r="G1" s="224"/>
      <c r="H1" s="224"/>
      <c r="I1" s="224"/>
    </row>
    <row r="2" spans="1:19" ht="27" customHeight="1" x14ac:dyDescent="0.25">
      <c r="A2" s="225" t="s">
        <v>1</v>
      </c>
      <c r="B2" s="225"/>
      <c r="C2" s="225"/>
      <c r="D2" s="225"/>
      <c r="E2" s="225"/>
      <c r="F2" s="225"/>
      <c r="G2" s="225"/>
      <c r="H2" s="225"/>
      <c r="I2" s="225"/>
    </row>
    <row r="3" spans="1:19" s="57" customFormat="1" ht="27" customHeight="1" x14ac:dyDescent="0.25">
      <c r="A3" s="53" t="s">
        <v>2</v>
      </c>
      <c r="B3" s="54"/>
      <c r="C3" s="54"/>
      <c r="D3" s="54"/>
      <c r="E3" s="56"/>
      <c r="F3" s="54"/>
      <c r="G3" s="56"/>
      <c r="H3" s="54"/>
      <c r="I3" s="55"/>
    </row>
    <row r="4" spans="1:19" ht="15" customHeight="1" x14ac:dyDescent="0.25">
      <c r="A4" s="1" t="s">
        <v>3</v>
      </c>
      <c r="B4" s="1"/>
      <c r="C4"/>
      <c r="D4" s="139"/>
      <c r="E4" s="140"/>
      <c r="F4" s="139"/>
      <c r="G4" s="139"/>
      <c r="H4" s="140"/>
      <c r="I4" s="139"/>
      <c r="J4"/>
      <c r="K4"/>
      <c r="L4"/>
    </row>
    <row r="5" spans="1:19" x14ac:dyDescent="0.25">
      <c r="A5" s="1" t="s">
        <v>4</v>
      </c>
      <c r="B5" s="1"/>
      <c r="C5"/>
      <c r="D5" s="140" t="s">
        <v>5</v>
      </c>
      <c r="E5" s="140"/>
      <c r="F5" s="139"/>
      <c r="G5" s="139"/>
      <c r="H5" s="140"/>
      <c r="I5" s="139"/>
      <c r="J5"/>
      <c r="K5"/>
      <c r="L5"/>
    </row>
    <row r="6" spans="1:19" ht="14.25" customHeight="1" x14ac:dyDescent="0.3">
      <c r="A6" s="1" t="s">
        <v>6</v>
      </c>
      <c r="B6" s="78"/>
      <c r="C6"/>
      <c r="D6" s="140"/>
      <c r="E6" s="177"/>
      <c r="F6" s="177"/>
      <c r="G6" s="177"/>
      <c r="H6" s="177"/>
      <c r="I6" s="177"/>
      <c r="J6"/>
      <c r="K6"/>
      <c r="L6"/>
    </row>
    <row r="7" spans="1:19" x14ac:dyDescent="0.25">
      <c r="A7" s="1" t="s">
        <v>7</v>
      </c>
      <c r="B7" s="1"/>
      <c r="C7"/>
      <c r="D7" s="137"/>
      <c r="E7" s="178"/>
      <c r="F7" s="136"/>
      <c r="G7" s="136"/>
      <c r="H7" s="178"/>
      <c r="I7" s="136"/>
      <c r="J7"/>
      <c r="K7"/>
      <c r="L7"/>
      <c r="M7" s="64"/>
    </row>
    <row r="8" spans="1:19" x14ac:dyDescent="0.25">
      <c r="A8" s="1" t="s">
        <v>8</v>
      </c>
      <c r="B8" s="1"/>
      <c r="C8"/>
      <c r="D8" s="209"/>
      <c r="E8" s="178"/>
      <c r="F8" s="136"/>
      <c r="G8" s="136"/>
      <c r="H8" s="178"/>
      <c r="I8" s="136"/>
      <c r="J8"/>
      <c r="K8"/>
      <c r="L8"/>
      <c r="M8" s="64"/>
      <c r="N8" s="64"/>
      <c r="O8" s="133"/>
      <c r="P8" s="133"/>
    </row>
    <row r="9" spans="1:19" x14ac:dyDescent="0.25">
      <c r="A9" s="1" t="s">
        <v>9</v>
      </c>
      <c r="B9" s="1"/>
      <c r="C9"/>
      <c r="D9" s="2" t="s">
        <v>10</v>
      </c>
      <c r="E9" s="2"/>
      <c r="F9" s="2"/>
      <c r="G9" s="2"/>
      <c r="H9" s="2"/>
      <c r="I9" s="2"/>
      <c r="J9"/>
      <c r="K9"/>
      <c r="L9"/>
      <c r="M9" s="64"/>
      <c r="N9" s="63"/>
      <c r="O9" s="63"/>
      <c r="P9" s="63"/>
      <c r="Q9" s="63"/>
      <c r="R9" s="64"/>
      <c r="S9" s="63"/>
    </row>
    <row r="10" spans="1:19" ht="15.75" thickBot="1" x14ac:dyDescent="0.3">
      <c r="A10" s="1"/>
      <c r="B10" s="1"/>
      <c r="C10"/>
      <c r="D10" s="20"/>
      <c r="E10" s="20"/>
      <c r="F10" s="20"/>
      <c r="G10" s="20"/>
      <c r="H10" s="20"/>
      <c r="I10" s="20"/>
      <c r="J10"/>
      <c r="K10"/>
      <c r="L10"/>
      <c r="N10" s="63"/>
      <c r="O10" s="63"/>
      <c r="P10" s="63"/>
      <c r="Q10" s="63"/>
      <c r="R10" s="64"/>
      <c r="S10" s="63"/>
    </row>
    <row r="11" spans="1:19" s="40" customFormat="1" ht="30" customHeight="1" thickBot="1" x14ac:dyDescent="0.3">
      <c r="A11" s="41" t="s">
        <v>11</v>
      </c>
      <c r="B11" s="38"/>
      <c r="C11" s="179"/>
      <c r="D11" s="138" t="s">
        <v>12</v>
      </c>
      <c r="E11" s="132" t="s">
        <v>13</v>
      </c>
      <c r="F11" s="126" t="s">
        <v>14</v>
      </c>
      <c r="G11" s="107" t="s">
        <v>15</v>
      </c>
      <c r="H11" s="124" t="s">
        <v>16</v>
      </c>
      <c r="I11" s="108" t="s">
        <v>17</v>
      </c>
      <c r="J11" s="39"/>
      <c r="K11" s="39"/>
      <c r="L11" s="39"/>
      <c r="M11" s="134"/>
      <c r="N11" s="135"/>
      <c r="O11" s="135"/>
      <c r="P11" s="65"/>
      <c r="Q11" s="65"/>
      <c r="R11" s="66"/>
      <c r="S11" s="65"/>
    </row>
    <row r="12" spans="1:19" ht="16.5" customHeight="1" x14ac:dyDescent="0.25">
      <c r="A12" s="16" t="s">
        <v>18</v>
      </c>
      <c r="B12" s="17"/>
      <c r="C12" s="223"/>
      <c r="D12" s="103">
        <f>SUM(D13:D14)</f>
        <v>0</v>
      </c>
      <c r="E12" s="128">
        <f>SUM(E13:E14)</f>
        <v>0</v>
      </c>
      <c r="F12" s="103">
        <f>SUM(F13:F14)</f>
        <v>0</v>
      </c>
      <c r="G12" s="127">
        <f>SUM(G13:G14)</f>
        <v>0</v>
      </c>
      <c r="H12" s="185">
        <f>SUM(H13:H14)</f>
        <v>0</v>
      </c>
      <c r="I12" s="122">
        <f t="shared" ref="I12" si="0">IFERROR(F12/D12,0)</f>
        <v>0</v>
      </c>
      <c r="J12" s="18"/>
      <c r="N12" s="63"/>
      <c r="O12" s="63"/>
      <c r="R12" s="64"/>
      <c r="S12" s="63"/>
    </row>
    <row r="13" spans="1:19" x14ac:dyDescent="0.25">
      <c r="A13" s="4"/>
      <c r="B13" s="5" t="s">
        <v>19</v>
      </c>
      <c r="C13" s="5"/>
      <c r="D13" s="190">
        <v>0</v>
      </c>
      <c r="E13" s="129">
        <f>D13*50%</f>
        <v>0</v>
      </c>
      <c r="F13" s="24">
        <f>PRIOR!I15+'Jun SUPP'!I15+Jul!I15+'Jul SUPP'!I15+Aug!I15+'Aug SUPP'!I15+Sep!I15+'Sep SUPP'!I15</f>
        <v>0</v>
      </c>
      <c r="G13" s="26">
        <f t="shared" ref="G13:G23" si="1">F13*50%</f>
        <v>0</v>
      </c>
      <c r="H13" s="186">
        <f>D13-F13</f>
        <v>0</v>
      </c>
      <c r="I13" s="114">
        <f>IFERROR(F13/D13,0)</f>
        <v>0</v>
      </c>
      <c r="J13"/>
      <c r="M13" s="64"/>
      <c r="N13" s="63"/>
      <c r="O13" s="63"/>
      <c r="R13" s="64"/>
      <c r="S13" s="63"/>
    </row>
    <row r="14" spans="1:19" ht="17.25" x14ac:dyDescent="0.25">
      <c r="A14" s="7"/>
      <c r="B14" s="8" t="s">
        <v>20</v>
      </c>
      <c r="C14" s="8"/>
      <c r="D14" s="190">
        <v>0</v>
      </c>
      <c r="E14" s="129">
        <f>D14*50%</f>
        <v>0</v>
      </c>
      <c r="F14" s="24">
        <f>PRIOR!I16+'Jun SUPP'!I16+Jul!I16+'Jul SUPP'!I16+Aug!I16+'Aug SUPP'!I16+Sep!I16+'Sep SUPP'!I16</f>
        <v>0</v>
      </c>
      <c r="G14" s="26">
        <f t="shared" si="1"/>
        <v>0</v>
      </c>
      <c r="H14" s="214">
        <f>D14-F14</f>
        <v>0</v>
      </c>
      <c r="I14" s="114">
        <f>IFERROR(F14/D14,0)</f>
        <v>0</v>
      </c>
      <c r="J14" s="18"/>
    </row>
    <row r="15" spans="1:19" ht="16.5" customHeight="1" x14ac:dyDescent="0.25">
      <c r="A15" s="10" t="s">
        <v>21</v>
      </c>
      <c r="B15" s="203"/>
      <c r="C15" s="213"/>
      <c r="D15" s="104">
        <f>D16</f>
        <v>0</v>
      </c>
      <c r="E15" s="117">
        <f t="shared" ref="E15:H15" si="2">E16</f>
        <v>0</v>
      </c>
      <c r="F15" s="104">
        <f t="shared" si="2"/>
        <v>0</v>
      </c>
      <c r="G15" s="116">
        <f t="shared" si="2"/>
        <v>0</v>
      </c>
      <c r="H15" s="220">
        <f t="shared" si="2"/>
        <v>0</v>
      </c>
      <c r="I15" s="121">
        <f t="shared" ref="I15:I16" si="3">IFERROR(F15/D15,0)</f>
        <v>0</v>
      </c>
      <c r="J15" s="22"/>
      <c r="N15" s="63"/>
      <c r="O15" s="63"/>
      <c r="P15" s="63"/>
      <c r="Q15" s="63"/>
      <c r="R15" s="64"/>
      <c r="S15" s="63"/>
    </row>
    <row r="16" spans="1:19" x14ac:dyDescent="0.25">
      <c r="A16" s="204"/>
      <c r="B16" s="8" t="s">
        <v>22</v>
      </c>
      <c r="C16" s="210"/>
      <c r="D16" s="190">
        <v>0</v>
      </c>
      <c r="E16" s="129">
        <f t="shared" ref="E16" si="4">D16*50%</f>
        <v>0</v>
      </c>
      <c r="F16" s="24">
        <f>PRIOR!I18+'Jun SUPP'!I18+Jul!I18+'Jul SUPP'!I18+Aug!I18+'Aug SUPP'!I18+Sep!I18+'Sep SUPP'!I18</f>
        <v>0</v>
      </c>
      <c r="G16" s="26">
        <f t="shared" ref="G16" si="5">F16*50%</f>
        <v>0</v>
      </c>
      <c r="H16" s="186">
        <f>D16-F16</f>
        <v>0</v>
      </c>
      <c r="I16" s="114">
        <f t="shared" si="3"/>
        <v>0</v>
      </c>
      <c r="J16" s="22"/>
      <c r="N16" s="63"/>
      <c r="O16" s="63"/>
      <c r="P16" s="63"/>
      <c r="Q16" s="63"/>
      <c r="R16" s="64"/>
      <c r="S16" s="63"/>
    </row>
    <row r="17" spans="1:19" ht="16.5" customHeight="1" x14ac:dyDescent="0.25">
      <c r="A17" s="10" t="s">
        <v>23</v>
      </c>
      <c r="B17" s="11"/>
      <c r="C17" s="211"/>
      <c r="D17" s="116">
        <f>SUM(D18:D23)</f>
        <v>0</v>
      </c>
      <c r="E17" s="117">
        <f t="shared" ref="E17:G17" si="6">SUM(E18:E23)</f>
        <v>0</v>
      </c>
      <c r="F17" s="104">
        <f t="shared" si="6"/>
        <v>0</v>
      </c>
      <c r="G17" s="117">
        <f t="shared" si="6"/>
        <v>0</v>
      </c>
      <c r="H17" s="187">
        <f>SUM(H18:H23)</f>
        <v>0</v>
      </c>
      <c r="I17" s="121">
        <f t="shared" ref="I17" si="7">IFERROR(F17/D17,0)</f>
        <v>0</v>
      </c>
      <c r="J17" s="18"/>
    </row>
    <row r="18" spans="1:19" ht="17.25" x14ac:dyDescent="0.25">
      <c r="A18" s="7"/>
      <c r="B18" s="8" t="s">
        <v>24</v>
      </c>
      <c r="C18" s="212"/>
      <c r="D18" s="190">
        <v>0</v>
      </c>
      <c r="E18" s="129">
        <f>D18*50%</f>
        <v>0</v>
      </c>
      <c r="F18" s="24">
        <f>PRIOR!I20+'Jun SUPP'!I20+Jul!I20+'Jul SUPP'!I20+Aug!I20+'Aug SUPP'!I20+Sep!I20+'Sep SUPP'!I20</f>
        <v>0</v>
      </c>
      <c r="G18" s="26">
        <f t="shared" si="1"/>
        <v>0</v>
      </c>
      <c r="H18" s="186">
        <f>D18-F18</f>
        <v>0</v>
      </c>
      <c r="I18" s="114">
        <f t="shared" ref="I18:I23" si="8">IFERROR(F18/D18,0)</f>
        <v>0</v>
      </c>
      <c r="J18" s="18"/>
    </row>
    <row r="19" spans="1:19" ht="17.25" x14ac:dyDescent="0.25">
      <c r="A19" s="7"/>
      <c r="B19" s="8" t="s">
        <v>25</v>
      </c>
      <c r="C19" s="8"/>
      <c r="D19" s="190">
        <v>0</v>
      </c>
      <c r="E19" s="129">
        <f t="shared" ref="E19:E23" si="9">D19*50%</f>
        <v>0</v>
      </c>
      <c r="F19" s="24">
        <f>PRIOR!I21+'Jun SUPP'!I21+Jul!I21+'Jul SUPP'!I21+Aug!I21+'Aug SUPP'!I21+Sep!I21+'Sep SUPP'!I21</f>
        <v>0</v>
      </c>
      <c r="G19" s="26">
        <f t="shared" si="1"/>
        <v>0</v>
      </c>
      <c r="H19" s="186">
        <f t="shared" ref="H19:H23" si="10">D19-F19</f>
        <v>0</v>
      </c>
      <c r="I19" s="114">
        <f t="shared" si="8"/>
        <v>0</v>
      </c>
      <c r="J19" s="18"/>
    </row>
    <row r="20" spans="1:19" ht="17.25" x14ac:dyDescent="0.25">
      <c r="A20" s="7"/>
      <c r="B20" s="8" t="s">
        <v>26</v>
      </c>
      <c r="C20" s="8"/>
      <c r="D20" s="190">
        <v>0</v>
      </c>
      <c r="E20" s="129">
        <f t="shared" si="9"/>
        <v>0</v>
      </c>
      <c r="F20" s="24">
        <f>PRIOR!I22+'Jun SUPP'!I22+Jul!I22+'Jul SUPP'!I22+Aug!I22+'Aug SUPP'!I22+Sep!I22+'Sep SUPP'!I22</f>
        <v>0</v>
      </c>
      <c r="G20" s="26">
        <f t="shared" si="1"/>
        <v>0</v>
      </c>
      <c r="H20" s="186">
        <f t="shared" si="10"/>
        <v>0</v>
      </c>
      <c r="I20" s="114">
        <f t="shared" si="8"/>
        <v>0</v>
      </c>
      <c r="J20" s="18"/>
      <c r="N20" s="63"/>
      <c r="O20" s="63"/>
      <c r="R20" s="64"/>
      <c r="S20" s="63"/>
    </row>
    <row r="21" spans="1:19" ht="17.25" x14ac:dyDescent="0.25">
      <c r="A21" s="7"/>
      <c r="B21" s="8" t="s">
        <v>27</v>
      </c>
      <c r="C21" s="8"/>
      <c r="D21" s="190">
        <v>0</v>
      </c>
      <c r="E21" s="129">
        <f t="shared" si="9"/>
        <v>0</v>
      </c>
      <c r="F21" s="24">
        <f>PRIOR!I23+'Jun SUPP'!I23+Jul!I23+'Jul SUPP'!I23+Aug!I23+'Aug SUPP'!I23+Sep!I23+'Sep SUPP'!I23</f>
        <v>0</v>
      </c>
      <c r="G21" s="26">
        <f t="shared" si="1"/>
        <v>0</v>
      </c>
      <c r="H21" s="186">
        <f t="shared" si="10"/>
        <v>0</v>
      </c>
      <c r="I21" s="114">
        <f t="shared" si="8"/>
        <v>0</v>
      </c>
      <c r="J21" s="18"/>
      <c r="N21" s="63"/>
      <c r="O21" s="63"/>
      <c r="P21" s="63"/>
      <c r="Q21" s="63"/>
      <c r="R21" s="64"/>
      <c r="S21" s="63"/>
    </row>
    <row r="22" spans="1:19" ht="17.25" x14ac:dyDescent="0.25">
      <c r="A22" s="7"/>
      <c r="B22" s="8" t="s">
        <v>28</v>
      </c>
      <c r="C22" s="8"/>
      <c r="D22" s="190">
        <v>0</v>
      </c>
      <c r="E22" s="129">
        <f t="shared" si="9"/>
        <v>0</v>
      </c>
      <c r="F22" s="24">
        <f>PRIOR!I24+'Jun SUPP'!I24+Jul!I24+'Jul SUPP'!I24+Aug!I24+'Aug SUPP'!I24+Sep!I24+'Sep SUPP'!I24</f>
        <v>0</v>
      </c>
      <c r="G22" s="26">
        <f t="shared" si="1"/>
        <v>0</v>
      </c>
      <c r="H22" s="186">
        <f t="shared" si="10"/>
        <v>0</v>
      </c>
      <c r="I22" s="114">
        <f t="shared" si="8"/>
        <v>0</v>
      </c>
      <c r="J22" s="18"/>
      <c r="N22" s="63"/>
      <c r="O22" s="63"/>
      <c r="P22" s="63"/>
      <c r="Q22" s="63"/>
      <c r="R22" s="64"/>
      <c r="S22" s="63"/>
    </row>
    <row r="23" spans="1:19" ht="15.75" thickBot="1" x14ac:dyDescent="0.3">
      <c r="A23" s="7"/>
      <c r="B23" s="8" t="s">
        <v>29</v>
      </c>
      <c r="C23" s="8"/>
      <c r="D23" s="190">
        <v>0</v>
      </c>
      <c r="E23" s="129">
        <f t="shared" si="9"/>
        <v>0</v>
      </c>
      <c r="F23" s="24">
        <f>PRIOR!I25+'Jun SUPP'!I25+Jul!I25+'Jul SUPP'!I25+Aug!I25+'Aug SUPP'!I25+Sep!I25+'Sep SUPP'!I25</f>
        <v>0</v>
      </c>
      <c r="G23" s="26">
        <f t="shared" si="1"/>
        <v>0</v>
      </c>
      <c r="H23" s="186">
        <f t="shared" si="10"/>
        <v>0</v>
      </c>
      <c r="I23" s="114">
        <f t="shared" si="8"/>
        <v>0</v>
      </c>
      <c r="J23" s="22"/>
      <c r="N23" s="63"/>
      <c r="O23" s="63"/>
      <c r="R23" s="64"/>
      <c r="S23" s="63"/>
    </row>
    <row r="24" spans="1:19" ht="16.5" customHeight="1" thickBot="1" x14ac:dyDescent="0.3">
      <c r="A24" s="180" t="s">
        <v>30</v>
      </c>
      <c r="B24" s="181"/>
      <c r="C24" s="181"/>
      <c r="D24" s="120">
        <f>SUM(D12+D15+D17)</f>
        <v>0</v>
      </c>
      <c r="E24" s="130">
        <f t="shared" ref="E24:H24" si="11">SUM(E12+E15+E17)</f>
        <v>0</v>
      </c>
      <c r="F24" s="105">
        <f t="shared" si="11"/>
        <v>0</v>
      </c>
      <c r="G24" s="130">
        <f t="shared" si="11"/>
        <v>0</v>
      </c>
      <c r="H24" s="188">
        <f t="shared" si="11"/>
        <v>0</v>
      </c>
      <c r="I24" s="123">
        <f t="shared" ref="I24:I29" si="12">IFERROR(F24/D24,0)</f>
        <v>0</v>
      </c>
      <c r="J24" s="22"/>
      <c r="N24" s="63"/>
      <c r="O24" s="63"/>
      <c r="P24" s="63"/>
      <c r="Q24" s="63"/>
      <c r="R24" s="64"/>
      <c r="S24" s="63"/>
    </row>
    <row r="25" spans="1:19" ht="16.5" customHeight="1" x14ac:dyDescent="0.25">
      <c r="A25" s="222" t="s">
        <v>31</v>
      </c>
      <c r="B25" s="223"/>
      <c r="C25" s="223"/>
      <c r="D25" s="118">
        <f>SUM(D26:D28)</f>
        <v>0</v>
      </c>
      <c r="E25" s="128">
        <f t="shared" ref="E25:G25" si="13">SUM(E26:E28)</f>
        <v>0</v>
      </c>
      <c r="F25" s="104">
        <f t="shared" si="13"/>
        <v>0</v>
      </c>
      <c r="G25" s="117">
        <f t="shared" si="13"/>
        <v>0</v>
      </c>
      <c r="H25" s="185">
        <f>SUM(H26:H28)</f>
        <v>0</v>
      </c>
      <c r="I25" s="122">
        <f t="shared" si="12"/>
        <v>0</v>
      </c>
      <c r="J25" s="18"/>
    </row>
    <row r="26" spans="1:19" ht="17.25" x14ac:dyDescent="0.25">
      <c r="A26" s="4"/>
      <c r="B26" s="5" t="s">
        <v>32</v>
      </c>
      <c r="C26" s="5"/>
      <c r="D26" s="190">
        <v>0</v>
      </c>
      <c r="E26" s="129">
        <f>D26*50%</f>
        <v>0</v>
      </c>
      <c r="F26" s="24">
        <f>PRIOR!I28+'Jun SUPP'!I28+Jul!I28+'Jul SUPP'!I28+Aug!I28+'Aug SUPP'!I28+Sep!I28+'Sep SUPP'!I28</f>
        <v>0</v>
      </c>
      <c r="G26" s="26">
        <f>F26*50%</f>
        <v>0</v>
      </c>
      <c r="H26" s="186">
        <f>D26-F26</f>
        <v>0</v>
      </c>
      <c r="I26" s="114">
        <f t="shared" si="12"/>
        <v>0</v>
      </c>
      <c r="J26" s="18"/>
      <c r="N26" s="63"/>
      <c r="O26" s="63"/>
      <c r="P26" s="63"/>
      <c r="Q26" s="63"/>
      <c r="R26" s="64"/>
      <c r="S26" s="63"/>
    </row>
    <row r="27" spans="1:19" ht="17.25" x14ac:dyDescent="0.25">
      <c r="A27" s="7"/>
      <c r="B27" s="8" t="s">
        <v>33</v>
      </c>
      <c r="C27" s="8"/>
      <c r="D27" s="190">
        <v>0</v>
      </c>
      <c r="E27" s="129">
        <f t="shared" ref="E27:E28" si="14">D27*50%</f>
        <v>0</v>
      </c>
      <c r="F27" s="24">
        <f>PRIOR!I29+'Jun SUPP'!I29+Jul!I29+'Jul SUPP'!I29+Aug!I29+'Aug SUPP'!I29+Sep!I29+'Sep SUPP'!I29</f>
        <v>0</v>
      </c>
      <c r="G27" s="26">
        <f>F27*50%</f>
        <v>0</v>
      </c>
      <c r="H27" s="186">
        <f t="shared" ref="H27:H28" si="15">D27-F27</f>
        <v>0</v>
      </c>
      <c r="I27" s="114">
        <f t="shared" si="12"/>
        <v>0</v>
      </c>
      <c r="J27" s="18"/>
    </row>
    <row r="28" spans="1:19" ht="18" thickBot="1" x14ac:dyDescent="0.3">
      <c r="A28" s="7"/>
      <c r="B28" s="8" t="s">
        <v>34</v>
      </c>
      <c r="C28" s="8"/>
      <c r="D28" s="190">
        <v>0</v>
      </c>
      <c r="E28" s="129">
        <f t="shared" si="14"/>
        <v>0</v>
      </c>
      <c r="F28" s="24">
        <f>PRIOR!I30+'Jun SUPP'!I30+Jul!I30+'Jul SUPP'!I30+Aug!I30+'Aug SUPP'!I30+Sep!I30+'Sep SUPP'!I30</f>
        <v>0</v>
      </c>
      <c r="G28" s="26">
        <f>F28*50%</f>
        <v>0</v>
      </c>
      <c r="H28" s="186">
        <f t="shared" si="15"/>
        <v>0</v>
      </c>
      <c r="I28" s="114">
        <f t="shared" si="12"/>
        <v>0</v>
      </c>
      <c r="J28" s="18"/>
    </row>
    <row r="29" spans="1:19" ht="16.5" customHeight="1" thickBot="1" x14ac:dyDescent="0.3">
      <c r="A29" s="182" t="s">
        <v>35</v>
      </c>
      <c r="B29" s="182"/>
      <c r="C29" s="182"/>
      <c r="D29" s="106">
        <f>D12+D17+D25+D15</f>
        <v>0</v>
      </c>
      <c r="E29" s="131">
        <f>E12+E17+E25+E15</f>
        <v>0</v>
      </c>
      <c r="F29" s="119">
        <f>F12+F17+F25+F15</f>
        <v>0</v>
      </c>
      <c r="G29" s="109">
        <f>G12+G17+G25+G15</f>
        <v>0</v>
      </c>
      <c r="H29" s="189">
        <f>H12+H17+H25+H15</f>
        <v>0</v>
      </c>
      <c r="I29" s="125">
        <f t="shared" si="12"/>
        <v>0</v>
      </c>
    </row>
    <row r="30" spans="1:19" customFormat="1" ht="62.1" customHeight="1" x14ac:dyDescent="0.25">
      <c r="A30" s="232" t="s">
        <v>36</v>
      </c>
      <c r="B30" s="232"/>
      <c r="C30" s="232"/>
      <c r="D30" s="232"/>
      <c r="E30" s="232"/>
      <c r="F30" s="232"/>
      <c r="G30" s="232"/>
      <c r="H30" s="232"/>
      <c r="I30" s="232"/>
      <c r="O30" s="67"/>
      <c r="P30" s="67"/>
    </row>
    <row r="31" spans="1:19" customFormat="1" ht="15.75" thickBot="1" x14ac:dyDescent="0.3">
      <c r="O31" s="67"/>
      <c r="P31" s="67"/>
    </row>
    <row r="32" spans="1:19" customFormat="1" ht="28.5" customHeight="1" thickBot="1" x14ac:dyDescent="0.3">
      <c r="A32" s="226" t="s">
        <v>37</v>
      </c>
      <c r="B32" s="227"/>
      <c r="C32" s="227"/>
      <c r="D32" s="228"/>
      <c r="E32" s="102" t="s">
        <v>38</v>
      </c>
      <c r="F32" s="102" t="s">
        <v>39</v>
      </c>
    </row>
    <row r="33" spans="1:9" ht="15.75" thickBot="1" x14ac:dyDescent="0.3">
      <c r="A33" s="191"/>
      <c r="B33" s="192"/>
      <c r="C33" s="192"/>
      <c r="D33" s="193" t="s">
        <v>40</v>
      </c>
      <c r="E33" s="110">
        <f>E29*10%</f>
        <v>0</v>
      </c>
      <c r="F33" s="62">
        <f>PRIOR!J32+'Jun SUPP'!J32+Jul!J32+'Jul SUPP'!J32+Aug!J32+'Aug SUPP'!J32+Sep!J32+'Sep SUPP'!J32</f>
        <v>0</v>
      </c>
      <c r="G33"/>
      <c r="H33"/>
      <c r="I33"/>
    </row>
    <row r="34" spans="1:9" ht="16.5" thickTop="1" thickBot="1" x14ac:dyDescent="0.3">
      <c r="A34" s="194"/>
      <c r="B34" s="195"/>
      <c r="C34" s="195"/>
      <c r="D34" s="193" t="s">
        <v>41</v>
      </c>
      <c r="E34" s="111">
        <f>E29-E33</f>
        <v>0</v>
      </c>
      <c r="F34" s="99">
        <f>G29-F33</f>
        <v>0</v>
      </c>
      <c r="G34"/>
      <c r="H34"/>
      <c r="I34"/>
    </row>
    <row r="35" spans="1:9" x14ac:dyDescent="0.25">
      <c r="A35"/>
      <c r="B35"/>
      <c r="C35"/>
      <c r="D35"/>
      <c r="E35"/>
      <c r="F35"/>
      <c r="G35"/>
      <c r="H35" s="196"/>
      <c r="I35"/>
    </row>
    <row r="36" spans="1:9" x14ac:dyDescent="0.25">
      <c r="A36"/>
      <c r="B36"/>
      <c r="C36"/>
      <c r="D36"/>
      <c r="E36"/>
      <c r="F36"/>
      <c r="G36"/>
      <c r="H36" s="196"/>
      <c r="I36"/>
    </row>
    <row r="37" spans="1:9" ht="19.5" thickBot="1" x14ac:dyDescent="0.35">
      <c r="A37" s="197" t="s">
        <v>42</v>
      </c>
      <c r="B37" s="231"/>
      <c r="C37" s="231"/>
      <c r="D37" s="231"/>
      <c r="E37" s="217"/>
      <c r="F37" s="198"/>
      <c r="G37" s="198"/>
      <c r="H37" s="218"/>
      <c r="I37" s="198"/>
    </row>
    <row r="38" spans="1:9" ht="18" customHeight="1" thickTop="1" x14ac:dyDescent="0.25">
      <c r="A38" s="229" t="s">
        <v>43</v>
      </c>
      <c r="B38" s="229"/>
      <c r="C38" s="229"/>
      <c r="D38" s="229"/>
      <c r="E38" s="199" t="s">
        <v>44</v>
      </c>
      <c r="F38" s="199"/>
      <c r="G38"/>
      <c r="H38" s="200" t="s">
        <v>45</v>
      </c>
      <c r="I38"/>
    </row>
    <row r="39" spans="1:9" ht="61.5" customHeight="1" x14ac:dyDescent="0.25">
      <c r="A39" s="230" t="s">
        <v>46</v>
      </c>
      <c r="B39" s="230"/>
      <c r="C39" s="230"/>
      <c r="D39" s="230"/>
      <c r="E39" s="230"/>
      <c r="F39" s="230"/>
      <c r="G39" s="230"/>
      <c r="H39" s="230"/>
      <c r="I39" s="230"/>
    </row>
    <row r="40" spans="1:9" x14ac:dyDescent="0.25">
      <c r="A40" s="183"/>
      <c r="B40" s="183"/>
      <c r="C40" s="183"/>
      <c r="D40" s="183"/>
      <c r="E40" s="183"/>
      <c r="F40" s="183"/>
      <c r="G40" s="183"/>
      <c r="H40" s="201"/>
      <c r="I40" s="183"/>
    </row>
    <row r="41" spans="1:9" x14ac:dyDescent="0.25">
      <c r="A41" s="183"/>
      <c r="B41" s="184"/>
      <c r="C41" s="183"/>
      <c r="D41" s="183"/>
      <c r="E41" s="183"/>
      <c r="F41" s="183"/>
      <c r="G41" s="183"/>
      <c r="H41" s="201"/>
      <c r="I41" s="183"/>
    </row>
    <row r="42" spans="1:9" x14ac:dyDescent="0.25">
      <c r="A42"/>
      <c r="B42"/>
      <c r="C42"/>
      <c r="D42"/>
      <c r="E42"/>
      <c r="F42"/>
      <c r="G42"/>
      <c r="H42" s="196"/>
      <c r="I42"/>
    </row>
  </sheetData>
  <sheetProtection algorithmName="SHA-512" hashValue="FGIfFpOHBgMJD8K+XaFlUeP59ZRDFK5+0GJBlG8QcQjLQEduRJEukyL+yPz3WzeGPcUtVoN+Kyi7ADevipMLfw==" saltValue="W1Fep3GTs2MNbCOcFVPqqA==" spinCount="100000" sheet="1" objects="1" scenarios="1"/>
  <protectedRanges>
    <protectedRange sqref="B37:I37" name="Range6"/>
    <protectedRange algorithmName="SHA-512" hashValue="nXeIl21D8rPY7bre10d1+ifnfqyFMIPck7gVghPmQopaZPGIpYzrdfMQ6XeMpfTjS/aQ9pGxzR1xA7sWQTtJ6w==" saltValue="ySeItiz3lPw/e8JsUCtwAw==" spinCount="100000" sqref="H3" name="Range1_1_2"/>
    <protectedRange algorithmName="SHA-512" hashValue="nXeIl21D8rPY7bre10d1+ifnfqyFMIPck7gVghPmQopaZPGIpYzrdfMQ6XeMpfTjS/aQ9pGxzR1xA7sWQTtJ6w==" saltValue="ySeItiz3lPw/e8JsUCtwAw==" spinCount="100000" sqref="I3 A3:D3 F3" name="Range1_2"/>
    <protectedRange algorithmName="SHA-512" hashValue="nXeIl21D8rPY7bre10d1+ifnfqyFMIPck7gVghPmQopaZPGIpYzrdfMQ6XeMpfTjS/aQ9pGxzR1xA7sWQTtJ6w==" saltValue="ySeItiz3lPw/e8JsUCtwAw==" spinCount="100000" sqref="J4:J10 E4:E10 H4:H10" name="Range1_1_1"/>
    <protectedRange algorithmName="SHA-512" hashValue="nXeIl21D8rPY7bre10d1+ifnfqyFMIPck7gVghPmQopaZPGIpYzrdfMQ6XeMpfTjS/aQ9pGxzR1xA7sWQTtJ6w==" saltValue="ySeItiz3lPw/e8JsUCtwAw==" spinCount="100000" sqref="D4:D10 A4:B10 K4:L10 F4:G10 I4:I10" name="Range1_1"/>
    <protectedRange algorithmName="SHA-512" hashValue="nXeIl21D8rPY7bre10d1+ifnfqyFMIPck7gVghPmQopaZPGIpYzrdfMQ6XeMpfTjS/aQ9pGxzR1xA7sWQTtJ6w==" saltValue="ySeItiz3lPw/e8JsUCtwAw==" spinCount="100000" sqref="E1:E3 G1:G3 A1:D2 H1:I2 F1:F2 G31:G32 D31 E31:F34 A31:C34 J13 H25:I34 A11:I24 A25:G30" name="Range1"/>
  </protectedRanges>
  <mergeCells count="7">
    <mergeCell ref="A1:I1"/>
    <mergeCell ref="A2:I2"/>
    <mergeCell ref="A32:D32"/>
    <mergeCell ref="A38:D38"/>
    <mergeCell ref="A39:I39"/>
    <mergeCell ref="B37:D37"/>
    <mergeCell ref="A30:I30"/>
  </mergeCells>
  <pageMargins left="0.7" right="0.7" top="0.75" bottom="0.75" header="0.3" footer="0.3"/>
  <pageSetup scale="66" orientation="landscape" r:id="rId1"/>
  <headerFoot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7" tint="0.79998168889431442"/>
    <pageSetUpPr fitToPage="1"/>
  </sheetPr>
  <dimension ref="A1:J56"/>
  <sheetViews>
    <sheetView showGridLines="0" zoomScale="130" zoomScaleNormal="130" workbookViewId="0">
      <selection activeCell="E30" sqref="E30"/>
    </sheetView>
  </sheetViews>
  <sheetFormatPr defaultColWidth="8.85546875" defaultRowHeight="15" x14ac:dyDescent="0.25"/>
  <cols>
    <col min="1" max="1" width="6.42578125" customWidth="1"/>
    <col min="2" max="2" width="17.28515625" customWidth="1"/>
    <col min="3" max="3" width="23.85546875" customWidth="1"/>
    <col min="4" max="4" width="13.85546875" customWidth="1"/>
    <col min="5" max="10" width="13.7109375" customWidth="1"/>
  </cols>
  <sheetData>
    <row r="1" spans="1:10" ht="18.75" customHeight="1" x14ac:dyDescent="0.3">
      <c r="A1" s="251" t="s">
        <v>0</v>
      </c>
      <c r="B1" s="251"/>
      <c r="C1" s="251"/>
      <c r="D1" s="251"/>
      <c r="E1" s="251"/>
      <c r="F1" s="251"/>
      <c r="G1" s="251"/>
      <c r="H1" s="251"/>
      <c r="I1" s="251"/>
      <c r="J1" s="251"/>
    </row>
    <row r="2" spans="1:10" ht="18.75" x14ac:dyDescent="0.3">
      <c r="A2" s="252" t="s">
        <v>47</v>
      </c>
      <c r="B2" s="252"/>
      <c r="C2" s="252"/>
      <c r="D2" s="252"/>
      <c r="E2" s="252"/>
      <c r="F2" s="252"/>
      <c r="G2" s="252"/>
      <c r="H2" s="252"/>
      <c r="I2" s="252"/>
      <c r="J2" s="252"/>
    </row>
    <row r="3" spans="1:10" ht="14.1" customHeight="1" x14ac:dyDescent="0.25">
      <c r="A3" s="32" t="s">
        <v>2</v>
      </c>
      <c r="B3" s="31"/>
      <c r="C3" s="31"/>
      <c r="D3" s="31"/>
      <c r="E3" s="31"/>
      <c r="F3" s="31"/>
    </row>
    <row r="4" spans="1:10" ht="19.5" customHeight="1" x14ac:dyDescent="0.3">
      <c r="A4" s="78"/>
      <c r="B4" s="31"/>
      <c r="C4" s="78"/>
      <c r="D4" s="78"/>
      <c r="E4" s="78"/>
      <c r="F4" s="78"/>
      <c r="G4" s="78"/>
      <c r="H4" s="78"/>
      <c r="I4" s="78"/>
      <c r="J4" s="78"/>
    </row>
    <row r="5" spans="1:10" ht="15" customHeight="1" x14ac:dyDescent="0.25">
      <c r="A5" s="1" t="s">
        <v>3</v>
      </c>
      <c r="B5" s="1"/>
      <c r="D5" s="35" t="str">
        <f>TEXT('FY Summary and Certification'!D4,)</f>
        <v/>
      </c>
      <c r="E5" s="35"/>
      <c r="F5" s="36"/>
      <c r="G5" s="35"/>
      <c r="H5" s="36"/>
      <c r="I5" s="35"/>
      <c r="J5" s="35"/>
    </row>
    <row r="6" spans="1:10" ht="15.6" customHeight="1" x14ac:dyDescent="0.25">
      <c r="A6" s="1" t="s">
        <v>48</v>
      </c>
      <c r="B6" s="1"/>
      <c r="D6" s="36" t="str">
        <f>'FY Summary and Certification'!D5</f>
        <v>2024-2025</v>
      </c>
      <c r="E6" s="35"/>
      <c r="F6" s="36"/>
      <c r="G6" s="35"/>
      <c r="H6" s="36"/>
      <c r="I6" s="35"/>
      <c r="J6" s="35"/>
    </row>
    <row r="7" spans="1:10" ht="14.45" customHeight="1" x14ac:dyDescent="0.3">
      <c r="A7" s="1" t="s">
        <v>6</v>
      </c>
      <c r="B7" s="78"/>
      <c r="D7" s="35" t="str">
        <f>TEXT('FY Summary and Certification'!D6,)</f>
        <v/>
      </c>
      <c r="E7" s="37"/>
      <c r="F7" s="37"/>
      <c r="G7" s="37"/>
      <c r="H7" s="37"/>
      <c r="I7" s="37"/>
      <c r="J7" s="37"/>
    </row>
    <row r="8" spans="1:10" ht="14.45" customHeight="1" x14ac:dyDescent="0.3">
      <c r="A8" s="1" t="s">
        <v>49</v>
      </c>
      <c r="B8" s="78"/>
      <c r="D8" s="174" t="s">
        <v>50</v>
      </c>
      <c r="E8" s="175"/>
      <c r="F8" s="175"/>
      <c r="G8" s="175"/>
      <c r="H8" s="175"/>
      <c r="I8" s="175"/>
      <c r="J8" s="175"/>
    </row>
    <row r="9" spans="1:10" ht="14.45" customHeight="1" x14ac:dyDescent="0.25">
      <c r="A9" s="1" t="s">
        <v>51</v>
      </c>
      <c r="B9" s="1"/>
      <c r="D9" s="174" t="s">
        <v>50</v>
      </c>
      <c r="E9" s="176"/>
      <c r="F9" s="176"/>
      <c r="G9" s="176"/>
      <c r="H9" s="176"/>
      <c r="I9" s="176"/>
      <c r="J9" s="176"/>
    </row>
    <row r="10" spans="1:10" ht="14.45" customHeight="1" x14ac:dyDescent="0.25">
      <c r="A10" s="1" t="s">
        <v>52</v>
      </c>
      <c r="B10" s="1"/>
      <c r="D10" s="19" t="s">
        <v>53</v>
      </c>
      <c r="E10" s="2"/>
      <c r="F10" s="2"/>
      <c r="G10" s="2"/>
      <c r="H10" s="2"/>
      <c r="I10" s="2"/>
      <c r="J10" s="2"/>
    </row>
    <row r="11" spans="1:10" ht="14.45" customHeight="1" x14ac:dyDescent="0.25">
      <c r="A11" s="1" t="s">
        <v>9</v>
      </c>
      <c r="B11" s="1"/>
      <c r="D11" s="2" t="s">
        <v>10</v>
      </c>
      <c r="E11" s="2"/>
      <c r="F11" s="2"/>
      <c r="G11" s="2"/>
      <c r="H11" s="2"/>
      <c r="I11" s="2"/>
      <c r="J11" s="2"/>
    </row>
    <row r="12" spans="1:10" ht="15.75" thickBot="1" x14ac:dyDescent="0.3">
      <c r="A12" s="3"/>
      <c r="B12" s="3"/>
      <c r="C12" s="3"/>
      <c r="D12" s="3"/>
      <c r="E12" s="3"/>
      <c r="F12" s="3"/>
      <c r="G12" s="3"/>
      <c r="H12" s="3"/>
      <c r="I12" s="3"/>
      <c r="J12" s="3"/>
    </row>
    <row r="13" spans="1:10" ht="65.45" customHeight="1" thickBot="1" x14ac:dyDescent="0.3">
      <c r="A13" s="256" t="s">
        <v>54</v>
      </c>
      <c r="B13" s="257"/>
      <c r="C13" s="257"/>
      <c r="D13" s="79" t="s">
        <v>55</v>
      </c>
      <c r="E13" s="87" t="s">
        <v>56</v>
      </c>
      <c r="F13" s="94" t="s">
        <v>57</v>
      </c>
      <c r="G13" s="95" t="s">
        <v>58</v>
      </c>
      <c r="H13" s="29" t="s">
        <v>59</v>
      </c>
      <c r="I13" s="97" t="s">
        <v>60</v>
      </c>
      <c r="J13" s="98" t="s">
        <v>61</v>
      </c>
    </row>
    <row r="14" spans="1:10" ht="17.100000000000001" customHeight="1" x14ac:dyDescent="0.25">
      <c r="A14" s="236" t="s">
        <v>18</v>
      </c>
      <c r="B14" s="237"/>
      <c r="C14" s="238"/>
      <c r="D14" s="80">
        <f>'FY Summary and Certification'!D12</f>
        <v>0</v>
      </c>
      <c r="E14" s="163">
        <f>SUM(E15:E16)</f>
        <v>0</v>
      </c>
      <c r="F14" s="142">
        <f>0.5*E14</f>
        <v>0</v>
      </c>
      <c r="G14" s="163">
        <f>SUM(G15:G16)</f>
        <v>0</v>
      </c>
      <c r="H14" s="148">
        <f>0.5*G14</f>
        <v>0</v>
      </c>
      <c r="I14" s="163">
        <f>SUM(I15:I16)</f>
        <v>0</v>
      </c>
      <c r="J14" s="155">
        <f>0.5*I14</f>
        <v>0</v>
      </c>
    </row>
    <row r="15" spans="1:10" x14ac:dyDescent="0.25">
      <c r="A15" s="4"/>
      <c r="B15" s="5" t="s">
        <v>19</v>
      </c>
      <c r="C15" s="6"/>
      <c r="D15" s="81">
        <f>'FY Summary and Certification'!D13</f>
        <v>0</v>
      </c>
      <c r="E15" s="88">
        <v>0</v>
      </c>
      <c r="F15" s="143">
        <f>0.5*E15</f>
        <v>0</v>
      </c>
      <c r="G15" s="88">
        <v>0</v>
      </c>
      <c r="H15" s="149">
        <f>0.5*G15</f>
        <v>0</v>
      </c>
      <c r="I15" s="164">
        <f>E15+G15</f>
        <v>0</v>
      </c>
      <c r="J15" s="156">
        <f>I15*0.5</f>
        <v>0</v>
      </c>
    </row>
    <row r="16" spans="1:10" x14ac:dyDescent="0.25">
      <c r="A16" s="7"/>
      <c r="B16" s="8" t="s">
        <v>20</v>
      </c>
      <c r="C16" s="9"/>
      <c r="D16" s="81">
        <f>'FY Summary and Certification'!D14</f>
        <v>0</v>
      </c>
      <c r="E16" s="88">
        <v>0</v>
      </c>
      <c r="F16" s="143">
        <f>0.5*E16</f>
        <v>0</v>
      </c>
      <c r="G16" s="88">
        <v>0</v>
      </c>
      <c r="H16" s="149">
        <f>0.5*G16</f>
        <v>0</v>
      </c>
      <c r="I16" s="164">
        <f>E16+G16</f>
        <v>0</v>
      </c>
      <c r="J16" s="156">
        <f>I16*0.5</f>
        <v>0</v>
      </c>
    </row>
    <row r="17" spans="1:10" ht="17.100000000000001" customHeight="1" x14ac:dyDescent="0.25">
      <c r="A17" s="10" t="s">
        <v>21</v>
      </c>
      <c r="B17" s="203"/>
      <c r="C17" s="203"/>
      <c r="D17" s="206">
        <f>'FY Summary and Certification'!D15</f>
        <v>0</v>
      </c>
      <c r="E17" s="207">
        <f t="shared" ref="E17:H17" si="0">E18</f>
        <v>0</v>
      </c>
      <c r="F17" s="116">
        <f t="shared" si="0"/>
        <v>0</v>
      </c>
      <c r="G17" s="207">
        <f t="shared" si="0"/>
        <v>0</v>
      </c>
      <c r="H17" s="104">
        <f t="shared" si="0"/>
        <v>0</v>
      </c>
      <c r="I17" s="215">
        <f>I18</f>
        <v>0</v>
      </c>
      <c r="J17" s="216">
        <f>0.5*I17</f>
        <v>0</v>
      </c>
    </row>
    <row r="18" spans="1:10" ht="15.75" thickBot="1" x14ac:dyDescent="0.3">
      <c r="A18" s="204"/>
      <c r="B18" s="8" t="s">
        <v>22</v>
      </c>
      <c r="C18" s="205"/>
      <c r="D18" s="202">
        <f>'FY Summary and Certification'!D16</f>
        <v>0</v>
      </c>
      <c r="E18" s="88">
        <v>0</v>
      </c>
      <c r="F18" s="208">
        <f t="shared" ref="F18" si="1">0.5*E18</f>
        <v>0</v>
      </c>
      <c r="G18" s="88">
        <v>0</v>
      </c>
      <c r="H18" s="149">
        <f t="shared" ref="H18" si="2">0.5*G18</f>
        <v>0</v>
      </c>
      <c r="I18" s="164">
        <f>E18+G18</f>
        <v>0</v>
      </c>
      <c r="J18" s="156">
        <f t="shared" ref="J18" si="3">I18*0.5</f>
        <v>0</v>
      </c>
    </row>
    <row r="19" spans="1:10" ht="17.100000000000001" customHeight="1" x14ac:dyDescent="0.25">
      <c r="A19" s="10" t="s">
        <v>23</v>
      </c>
      <c r="B19" s="11"/>
      <c r="C19" s="12"/>
      <c r="D19" s="82">
        <f>'FY Summary and Certification'!D17</f>
        <v>0</v>
      </c>
      <c r="E19" s="170">
        <f>SUM(E20:E25)</f>
        <v>0</v>
      </c>
      <c r="F19" s="142">
        <f>0.5*E19</f>
        <v>0</v>
      </c>
      <c r="G19" s="163">
        <f>SUM(G20:G25)</f>
        <v>0</v>
      </c>
      <c r="H19" s="148">
        <f>0.5*G19</f>
        <v>0</v>
      </c>
      <c r="I19" s="163">
        <f>SUM(I20:I25)</f>
        <v>0</v>
      </c>
      <c r="J19" s="155">
        <f>0.5*I19</f>
        <v>0</v>
      </c>
    </row>
    <row r="20" spans="1:10" x14ac:dyDescent="0.25">
      <c r="A20" s="7"/>
      <c r="B20" s="8" t="s">
        <v>62</v>
      </c>
      <c r="C20" s="9"/>
      <c r="D20" s="81">
        <f>'FY Summary and Certification'!D18</f>
        <v>0</v>
      </c>
      <c r="E20" s="88">
        <v>0</v>
      </c>
      <c r="F20" s="143">
        <f t="shared" ref="F20:H25" si="4">0.5*E20</f>
        <v>0</v>
      </c>
      <c r="G20" s="88">
        <v>0</v>
      </c>
      <c r="H20" s="149">
        <f t="shared" si="4"/>
        <v>0</v>
      </c>
      <c r="I20" s="164">
        <f>E20+G20</f>
        <v>0</v>
      </c>
      <c r="J20" s="156">
        <f t="shared" ref="J20:J25" si="5">I20*0.5</f>
        <v>0</v>
      </c>
    </row>
    <row r="21" spans="1:10" x14ac:dyDescent="0.25">
      <c r="A21" s="7"/>
      <c r="B21" s="8" t="s">
        <v>25</v>
      </c>
      <c r="C21" s="9"/>
      <c r="D21" s="81">
        <f>'FY Summary and Certification'!D19</f>
        <v>0</v>
      </c>
      <c r="E21" s="88">
        <v>0</v>
      </c>
      <c r="F21" s="143">
        <f t="shared" si="4"/>
        <v>0</v>
      </c>
      <c r="G21" s="88">
        <v>0</v>
      </c>
      <c r="H21" s="149">
        <f t="shared" si="4"/>
        <v>0</v>
      </c>
      <c r="I21" s="164">
        <f t="shared" ref="I21:I25" si="6">E21+G21</f>
        <v>0</v>
      </c>
      <c r="J21" s="156">
        <f t="shared" si="5"/>
        <v>0</v>
      </c>
    </row>
    <row r="22" spans="1:10" x14ac:dyDescent="0.25">
      <c r="A22" s="7"/>
      <c r="B22" s="8" t="s">
        <v>26</v>
      </c>
      <c r="C22" s="9"/>
      <c r="D22" s="81">
        <f>'FY Summary and Certification'!D20</f>
        <v>0</v>
      </c>
      <c r="E22" s="88">
        <v>0</v>
      </c>
      <c r="F22" s="143">
        <f t="shared" si="4"/>
        <v>0</v>
      </c>
      <c r="G22" s="88">
        <v>0</v>
      </c>
      <c r="H22" s="149">
        <f t="shared" si="4"/>
        <v>0</v>
      </c>
      <c r="I22" s="164">
        <f t="shared" si="6"/>
        <v>0</v>
      </c>
      <c r="J22" s="156">
        <f t="shared" si="5"/>
        <v>0</v>
      </c>
    </row>
    <row r="23" spans="1:10" x14ac:dyDescent="0.25">
      <c r="A23" s="7"/>
      <c r="B23" s="8" t="s">
        <v>63</v>
      </c>
      <c r="C23" s="9"/>
      <c r="D23" s="81">
        <f>'FY Summary and Certification'!D21</f>
        <v>0</v>
      </c>
      <c r="E23" s="88">
        <v>0</v>
      </c>
      <c r="F23" s="143">
        <f t="shared" si="4"/>
        <v>0</v>
      </c>
      <c r="G23" s="88">
        <v>0</v>
      </c>
      <c r="H23" s="149">
        <f t="shared" si="4"/>
        <v>0</v>
      </c>
      <c r="I23" s="164">
        <f t="shared" si="6"/>
        <v>0</v>
      </c>
      <c r="J23" s="156">
        <f t="shared" si="5"/>
        <v>0</v>
      </c>
    </row>
    <row r="24" spans="1:10" x14ac:dyDescent="0.25">
      <c r="A24" s="7"/>
      <c r="B24" s="8" t="s">
        <v>28</v>
      </c>
      <c r="C24" s="9"/>
      <c r="D24" s="81">
        <f>'FY Summary and Certification'!D22</f>
        <v>0</v>
      </c>
      <c r="E24" s="88">
        <v>0</v>
      </c>
      <c r="F24" s="143">
        <f t="shared" si="4"/>
        <v>0</v>
      </c>
      <c r="G24" s="88">
        <v>0</v>
      </c>
      <c r="H24" s="149">
        <f t="shared" si="4"/>
        <v>0</v>
      </c>
      <c r="I24" s="164">
        <f t="shared" si="6"/>
        <v>0</v>
      </c>
      <c r="J24" s="156">
        <f t="shared" si="5"/>
        <v>0</v>
      </c>
    </row>
    <row r="25" spans="1:10" x14ac:dyDescent="0.25">
      <c r="A25" s="47"/>
      <c r="B25" s="48" t="s">
        <v>29</v>
      </c>
      <c r="C25" s="49"/>
      <c r="D25" s="83">
        <f>'FY Summary and Certification'!D23</f>
        <v>0</v>
      </c>
      <c r="E25" s="89">
        <v>0</v>
      </c>
      <c r="F25" s="144">
        <f t="shared" si="4"/>
        <v>0</v>
      </c>
      <c r="G25" s="89">
        <v>0</v>
      </c>
      <c r="H25" s="150">
        <f t="shared" si="4"/>
        <v>0</v>
      </c>
      <c r="I25" s="164">
        <f t="shared" si="6"/>
        <v>0</v>
      </c>
      <c r="J25" s="157">
        <f t="shared" si="5"/>
        <v>0</v>
      </c>
    </row>
    <row r="26" spans="1:10" ht="16.5" customHeight="1" thickBot="1" x14ac:dyDescent="0.3">
      <c r="A26" s="58" t="s">
        <v>64</v>
      </c>
      <c r="B26" s="59"/>
      <c r="C26" s="60"/>
      <c r="D26" s="84">
        <f>D14+D19+D17</f>
        <v>0</v>
      </c>
      <c r="E26" s="90">
        <f t="shared" ref="E26:J26" si="7">E14+E19+E17</f>
        <v>0</v>
      </c>
      <c r="F26" s="84">
        <f t="shared" si="7"/>
        <v>0</v>
      </c>
      <c r="G26" s="90">
        <f t="shared" si="7"/>
        <v>0</v>
      </c>
      <c r="H26" s="151">
        <f t="shared" si="7"/>
        <v>0</v>
      </c>
      <c r="I26" s="90">
        <f t="shared" si="7"/>
        <v>0</v>
      </c>
      <c r="J26" s="158">
        <f t="shared" si="7"/>
        <v>0</v>
      </c>
    </row>
    <row r="27" spans="1:10" ht="17.100000000000001" customHeight="1" x14ac:dyDescent="0.25">
      <c r="A27" s="44" t="s">
        <v>31</v>
      </c>
      <c r="B27" s="45"/>
      <c r="C27" s="46"/>
      <c r="D27" s="141">
        <f>'FY Summary and Certification'!D25</f>
        <v>0</v>
      </c>
      <c r="E27" s="91">
        <f>SUM(E28:E30)</f>
        <v>0</v>
      </c>
      <c r="F27" s="145">
        <f>0.5*E27</f>
        <v>0</v>
      </c>
      <c r="G27" s="96">
        <f>SUM(G28:G30)</f>
        <v>0</v>
      </c>
      <c r="H27" s="152">
        <f>0.5*G27</f>
        <v>0</v>
      </c>
      <c r="I27" s="165">
        <f>SUM(I28:I30)</f>
        <v>0</v>
      </c>
      <c r="J27" s="159">
        <f>0.5*I27</f>
        <v>0</v>
      </c>
    </row>
    <row r="28" spans="1:10" x14ac:dyDescent="0.25">
      <c r="A28" s="7"/>
      <c r="B28" s="8" t="s">
        <v>32</v>
      </c>
      <c r="C28" s="9"/>
      <c r="D28" s="81">
        <f>'FY Summary and Certification'!D26</f>
        <v>0</v>
      </c>
      <c r="E28" s="88">
        <v>0</v>
      </c>
      <c r="F28" s="143">
        <f>0.5*E28</f>
        <v>0</v>
      </c>
      <c r="G28" s="88">
        <v>0</v>
      </c>
      <c r="H28" s="149">
        <f>0.5*G28</f>
        <v>0</v>
      </c>
      <c r="I28" s="164">
        <f>E28+G28</f>
        <v>0</v>
      </c>
      <c r="J28" s="156">
        <f>I28*0.5</f>
        <v>0</v>
      </c>
    </row>
    <row r="29" spans="1:10" x14ac:dyDescent="0.25">
      <c r="A29" s="7"/>
      <c r="B29" s="8" t="s">
        <v>33</v>
      </c>
      <c r="C29" s="9"/>
      <c r="D29" s="81">
        <f>'FY Summary and Certification'!D27</f>
        <v>0</v>
      </c>
      <c r="E29" s="88">
        <v>0</v>
      </c>
      <c r="F29" s="143">
        <f>0.5*E29</f>
        <v>0</v>
      </c>
      <c r="G29" s="88">
        <v>0</v>
      </c>
      <c r="H29" s="149">
        <f>0.5*G29</f>
        <v>0</v>
      </c>
      <c r="I29" s="164">
        <f t="shared" ref="I29:I30" si="8">E29+G29</f>
        <v>0</v>
      </c>
      <c r="J29" s="156">
        <f>I29*0.5</f>
        <v>0</v>
      </c>
    </row>
    <row r="30" spans="1:10" ht="15.75" thickBot="1" x14ac:dyDescent="0.3">
      <c r="A30" s="13"/>
      <c r="B30" s="14" t="s">
        <v>34</v>
      </c>
      <c r="C30" s="15"/>
      <c r="D30" s="85">
        <f>'FY Summary and Certification'!D28</f>
        <v>0</v>
      </c>
      <c r="E30" s="92">
        <v>0</v>
      </c>
      <c r="F30" s="146">
        <f>0.5*E30</f>
        <v>0</v>
      </c>
      <c r="G30" s="92">
        <v>0</v>
      </c>
      <c r="H30" s="153">
        <f>0.5*G30</f>
        <v>0</v>
      </c>
      <c r="I30" s="164">
        <f t="shared" si="8"/>
        <v>0</v>
      </c>
      <c r="J30" s="160">
        <f>I30*0.5</f>
        <v>0</v>
      </c>
    </row>
    <row r="31" spans="1:10" ht="15.75" thickBot="1" x14ac:dyDescent="0.3">
      <c r="A31" s="258" t="s">
        <v>65</v>
      </c>
      <c r="B31" s="259"/>
      <c r="C31" s="259"/>
      <c r="D31" s="86">
        <f>D14+D19+D27+D17</f>
        <v>0</v>
      </c>
      <c r="E31" s="93">
        <f t="shared" ref="E31:J31" si="9">E14+E19+E27+E17</f>
        <v>0</v>
      </c>
      <c r="F31" s="86">
        <f t="shared" si="9"/>
        <v>0</v>
      </c>
      <c r="G31" s="93">
        <f t="shared" si="9"/>
        <v>0</v>
      </c>
      <c r="H31" s="154">
        <f t="shared" si="9"/>
        <v>0</v>
      </c>
      <c r="I31" s="93">
        <f t="shared" si="9"/>
        <v>0</v>
      </c>
      <c r="J31" s="161">
        <f t="shared" si="9"/>
        <v>0</v>
      </c>
    </row>
    <row r="32" spans="1:10" ht="16.5" customHeight="1" thickBot="1" x14ac:dyDescent="0.3">
      <c r="A32" s="50"/>
      <c r="B32" s="51"/>
      <c r="C32" s="51"/>
      <c r="D32" s="51"/>
      <c r="E32" s="51" t="s">
        <v>66</v>
      </c>
      <c r="F32" s="147">
        <f>10%*F31</f>
        <v>0</v>
      </c>
      <c r="G32" s="52" t="s">
        <v>67</v>
      </c>
      <c r="H32" s="147">
        <f>10%*H31</f>
        <v>0</v>
      </c>
      <c r="I32" s="52"/>
      <c r="J32" s="162">
        <f>F32+H32</f>
        <v>0</v>
      </c>
    </row>
    <row r="33" spans="1:10" ht="16.5" customHeight="1" thickTop="1" thickBot="1" x14ac:dyDescent="0.3">
      <c r="A33" s="253" t="s">
        <v>68</v>
      </c>
      <c r="B33" s="254"/>
      <c r="C33" s="254"/>
      <c r="D33" s="254"/>
      <c r="E33" s="255"/>
      <c r="F33" s="43">
        <f>F31-F32</f>
        <v>0</v>
      </c>
      <c r="G33" s="30"/>
      <c r="H33" s="43">
        <f>H31-H32</f>
        <v>0</v>
      </c>
      <c r="I33" s="30"/>
      <c r="J33" s="99">
        <f>J31-J32</f>
        <v>0</v>
      </c>
    </row>
    <row r="34" spans="1:10" ht="33.950000000000003" customHeight="1" x14ac:dyDescent="0.3">
      <c r="A34" s="235" t="s">
        <v>69</v>
      </c>
      <c r="B34" s="235"/>
      <c r="C34" s="235"/>
      <c r="D34" s="235"/>
      <c r="E34" s="235"/>
      <c r="F34" s="235"/>
      <c r="G34" s="235"/>
      <c r="H34" s="235"/>
      <c r="I34" s="235"/>
      <c r="J34" s="235"/>
    </row>
    <row r="35" spans="1:10" ht="38.450000000000003" customHeight="1" x14ac:dyDescent="0.25">
      <c r="A35" s="239" t="s">
        <v>70</v>
      </c>
      <c r="B35" s="239"/>
      <c r="C35" s="239"/>
      <c r="D35" s="239"/>
      <c r="E35" s="239"/>
      <c r="F35" s="239"/>
      <c r="G35" s="239"/>
      <c r="H35" s="239"/>
      <c r="I35" s="239"/>
      <c r="J35" s="239"/>
    </row>
    <row r="36" spans="1:10" hidden="1" x14ac:dyDescent="0.25">
      <c r="A36" t="s">
        <v>71</v>
      </c>
      <c r="B36" t="s">
        <v>72</v>
      </c>
      <c r="C36" t="s">
        <v>73</v>
      </c>
      <c r="D36" t="s">
        <v>74</v>
      </c>
      <c r="E36" t="s">
        <v>75</v>
      </c>
      <c r="F36" t="s">
        <v>76</v>
      </c>
      <c r="G36" t="s">
        <v>77</v>
      </c>
      <c r="H36" t="s">
        <v>78</v>
      </c>
      <c r="I36" t="s">
        <v>79</v>
      </c>
      <c r="J36" t="s">
        <v>80</v>
      </c>
    </row>
    <row r="37" spans="1:10" ht="12.75" hidden="1" customHeight="1" x14ac:dyDescent="0.25"/>
    <row r="38" spans="1:10" s="25" customFormat="1" ht="45" x14ac:dyDescent="0.25">
      <c r="A38" s="33"/>
      <c r="B38" s="221" t="s">
        <v>81</v>
      </c>
      <c r="C38" s="28"/>
      <c r="D38" s="34" t="s">
        <v>82</v>
      </c>
      <c r="E38" s="34" t="s">
        <v>83</v>
      </c>
      <c r="F38" s="34" t="s">
        <v>25</v>
      </c>
      <c r="G38" s="34" t="s">
        <v>26</v>
      </c>
      <c r="H38" s="34" t="s">
        <v>84</v>
      </c>
      <c r="I38" s="34" t="s">
        <v>85</v>
      </c>
      <c r="J38" s="34" t="s">
        <v>29</v>
      </c>
    </row>
    <row r="39" spans="1:10" x14ac:dyDescent="0.25">
      <c r="A39" s="112"/>
      <c r="B39" s="113" t="s">
        <v>86</v>
      </c>
      <c r="C39" s="113"/>
      <c r="D39" s="100"/>
      <c r="E39" s="101"/>
      <c r="F39" s="101"/>
      <c r="G39" s="101"/>
      <c r="H39" s="101"/>
      <c r="I39" s="101"/>
      <c r="J39" s="101"/>
    </row>
    <row r="40" spans="1:10" x14ac:dyDescent="0.25">
      <c r="A40" s="112"/>
      <c r="B40" s="113" t="s">
        <v>87</v>
      </c>
      <c r="C40" s="113"/>
      <c r="D40" s="101"/>
      <c r="E40" s="101"/>
      <c r="F40" s="101"/>
      <c r="G40" s="101"/>
      <c r="H40" s="101"/>
      <c r="I40" s="101"/>
      <c r="J40" s="101"/>
    </row>
    <row r="41" spans="1:10" x14ac:dyDescent="0.25">
      <c r="A41" s="112"/>
      <c r="B41" s="113">
        <v>0</v>
      </c>
      <c r="C41" s="113">
        <v>0</v>
      </c>
      <c r="D41" s="101"/>
      <c r="E41" s="101"/>
      <c r="F41" s="101"/>
      <c r="G41" s="101"/>
      <c r="H41" s="101"/>
      <c r="I41" s="101"/>
      <c r="J41" s="101"/>
    </row>
    <row r="42" spans="1:10" x14ac:dyDescent="0.25">
      <c r="A42" s="112"/>
      <c r="B42" s="113"/>
      <c r="C42" s="113"/>
      <c r="D42" s="101"/>
      <c r="E42" s="101"/>
      <c r="F42" s="101"/>
      <c r="G42" s="101"/>
      <c r="H42" s="101"/>
      <c r="I42" s="101"/>
      <c r="J42" s="101"/>
    </row>
    <row r="43" spans="1:10" x14ac:dyDescent="0.25">
      <c r="A43" s="112"/>
      <c r="B43" s="113" t="s">
        <v>88</v>
      </c>
      <c r="C43" s="113"/>
      <c r="D43" s="101"/>
      <c r="E43" s="101"/>
      <c r="F43" s="101"/>
      <c r="G43" s="101"/>
      <c r="H43" s="101"/>
      <c r="I43" s="101"/>
      <c r="J43" s="101"/>
    </row>
    <row r="44" spans="1:10" ht="16.5" customHeight="1" x14ac:dyDescent="0.25">
      <c r="A44" s="112"/>
      <c r="B44" s="113" t="s">
        <v>88</v>
      </c>
      <c r="C44" s="113"/>
      <c r="D44" s="101"/>
      <c r="E44" s="101"/>
      <c r="F44" s="101"/>
      <c r="G44" s="101"/>
      <c r="H44" s="101"/>
      <c r="I44" s="101"/>
      <c r="J44" s="101"/>
    </row>
    <row r="45" spans="1:10" x14ac:dyDescent="0.25">
      <c r="A45" s="22"/>
      <c r="B45" s="113" t="s">
        <v>88</v>
      </c>
      <c r="C45" s="113"/>
      <c r="D45" s="101"/>
      <c r="E45" s="101"/>
      <c r="F45" s="101"/>
      <c r="G45" s="101"/>
      <c r="H45" s="101"/>
      <c r="I45" s="101"/>
      <c r="J45" s="101"/>
    </row>
    <row r="46" spans="1:10" x14ac:dyDescent="0.25">
      <c r="A46" s="113"/>
      <c r="B46" s="113" t="s">
        <v>89</v>
      </c>
      <c r="C46" s="113"/>
      <c r="D46" s="101"/>
      <c r="E46" s="101"/>
      <c r="F46" s="101"/>
      <c r="G46" s="101"/>
      <c r="H46" s="101"/>
      <c r="I46" s="101"/>
      <c r="J46" s="101"/>
    </row>
    <row r="48" spans="1:10" ht="18.75" x14ac:dyDescent="0.25">
      <c r="A48" s="240" t="s">
        <v>90</v>
      </c>
      <c r="B48" s="240"/>
      <c r="C48" s="240"/>
      <c r="D48" s="240"/>
      <c r="E48" s="27"/>
      <c r="F48" s="27"/>
    </row>
    <row r="49" spans="1:10" ht="29.25" customHeight="1" thickBot="1" x14ac:dyDescent="0.3">
      <c r="A49" s="241" t="s">
        <v>91</v>
      </c>
      <c r="B49" s="241"/>
      <c r="C49" s="241"/>
      <c r="D49" s="241"/>
      <c r="E49" s="42"/>
      <c r="F49" s="42"/>
      <c r="G49" s="42"/>
      <c r="H49" s="42"/>
    </row>
    <row r="50" spans="1:10" s="25" customFormat="1" ht="14.45" customHeight="1" thickBot="1" x14ac:dyDescent="0.3">
      <c r="A50" s="242" t="s">
        <v>92</v>
      </c>
      <c r="B50" s="243"/>
      <c r="C50" s="243"/>
      <c r="D50" s="166">
        <v>0</v>
      </c>
      <c r="E50"/>
      <c r="G50" s="248" t="s">
        <v>93</v>
      </c>
      <c r="H50" s="249"/>
      <c r="I50" s="249"/>
      <c r="J50" s="250"/>
    </row>
    <row r="51" spans="1:10" ht="36" customHeight="1" thickBot="1" x14ac:dyDescent="0.3">
      <c r="A51" s="244" t="s">
        <v>94</v>
      </c>
      <c r="B51" s="245"/>
      <c r="C51" s="245"/>
      <c r="D51" s="167">
        <v>0</v>
      </c>
      <c r="G51" s="72" t="s">
        <v>95</v>
      </c>
      <c r="H51" s="73"/>
      <c r="I51" s="70"/>
      <c r="J51" s="71"/>
    </row>
    <row r="52" spans="1:10" ht="15.75" thickTop="1" x14ac:dyDescent="0.25">
      <c r="A52" s="246" t="s">
        <v>96</v>
      </c>
      <c r="B52" s="247"/>
      <c r="C52" s="247"/>
      <c r="D52" s="61">
        <f>IFERROR(D51/D50,0)</f>
        <v>0</v>
      </c>
      <c r="G52" s="72"/>
      <c r="H52" s="25"/>
      <c r="J52" s="74" t="s">
        <v>45</v>
      </c>
    </row>
    <row r="53" spans="1:10" ht="50.85" customHeight="1" thickBot="1" x14ac:dyDescent="0.3">
      <c r="A53" s="244" t="s">
        <v>97</v>
      </c>
      <c r="B53" s="245"/>
      <c r="C53" s="245"/>
      <c r="D53" s="168">
        <v>0</v>
      </c>
      <c r="G53" s="115" t="s">
        <v>98</v>
      </c>
      <c r="H53" s="73"/>
      <c r="I53" s="70"/>
      <c r="J53" s="75"/>
    </row>
    <row r="54" spans="1:10" ht="14.45" customHeight="1" thickTop="1" x14ac:dyDescent="0.25">
      <c r="A54" s="233" t="s">
        <v>99</v>
      </c>
      <c r="B54" s="234"/>
      <c r="C54" s="234"/>
      <c r="D54" s="61">
        <f>(D50-D53)*D52</f>
        <v>0</v>
      </c>
      <c r="G54" s="72"/>
      <c r="H54" s="25"/>
      <c r="J54" s="76" t="s">
        <v>45</v>
      </c>
    </row>
    <row r="55" spans="1:10" ht="32.25" customHeight="1" thickBot="1" x14ac:dyDescent="0.3">
      <c r="A55" s="244" t="s">
        <v>100</v>
      </c>
      <c r="B55" s="245"/>
      <c r="C55" s="245"/>
      <c r="D55" s="169">
        <v>0</v>
      </c>
      <c r="G55" s="72" t="s">
        <v>101</v>
      </c>
      <c r="H55" s="73"/>
      <c r="I55" s="70"/>
      <c r="J55" s="75"/>
    </row>
    <row r="56" spans="1:10" ht="32.450000000000003" customHeight="1" thickTop="1" thickBot="1" x14ac:dyDescent="0.3">
      <c r="A56" s="233" t="s">
        <v>102</v>
      </c>
      <c r="B56" s="234"/>
      <c r="C56" s="234"/>
      <c r="D56" s="61">
        <f>D55*D54</f>
        <v>0</v>
      </c>
      <c r="G56" s="68"/>
      <c r="H56" s="69"/>
      <c r="I56" s="69"/>
      <c r="J56" s="77" t="s">
        <v>45</v>
      </c>
    </row>
  </sheetData>
  <sheetProtection algorithmName="SHA-512" hashValue="q3P7VU2BBQVersj6JWrKqYN7P5C+WsCpxOC6Mf5BMNdfoEVWDcdm5OaL4sVU8oGuv8IAOmbJ3AfzaNAMjwENWQ==" saltValue="l4jSvVrwZ3LR6MA6jjOAhw==" spinCount="100000" sheet="1" objects="1" scenarios="1"/>
  <protectedRanges>
    <protectedRange algorithmName="SHA-512" hashValue="nXeIl21D8rPY7bre10d1+ifnfqyFMIPck7gVghPmQopaZPGIpYzrdfMQ6XeMpfTjS/aQ9pGxzR1xA7sWQTtJ6w==" saltValue="ySeItiz3lPw/e8JsUCtwAw==" spinCount="100000" sqref="F33 C12:D13 H33 G19:G32 I32 J33 A1:D4 I14 I19 I27 I1:J13 A5:B13 D5:D11 F26 H26 E1:E16 A19:E26 G1:G12 D14 A27:D33 E27:E32 A15:D16 I15:J16 I20:J26 I28:J31 G14:G16" name="Range1"/>
    <protectedRange algorithmName="SHA-512" hashValue="nXeIl21D8rPY7bre10d1+ifnfqyFMIPck7gVghPmQopaZPGIpYzrdfMQ6XeMpfTjS/aQ9pGxzR1xA7sWQTtJ6w==" saltValue="ySeItiz3lPw/e8JsUCtwAw==" spinCount="100000" sqref="J32 J14 J19 J27 F27:F32 H27:H32 H1:H12 F1:F16 F19:F25 H19:H25 H14:H16" name="Range1_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G13" name="Range1_2"/>
    <protectedRange algorithmName="SHA-512" hashValue="nXeIl21D8rPY7bre10d1+ifnfqyFMIPck7gVghPmQopaZPGIpYzrdfMQ6XeMpfTjS/aQ9pGxzR1xA7sWQTtJ6w==" saltValue="ySeItiz3lPw/e8JsUCtwAw==" spinCount="100000" sqref="H13" name="Range1_1_1_2"/>
  </protectedRanges>
  <mergeCells count="18">
    <mergeCell ref="A1:J1"/>
    <mergeCell ref="A2:J2"/>
    <mergeCell ref="A33:E33"/>
    <mergeCell ref="A13:C13"/>
    <mergeCell ref="A31:C31"/>
    <mergeCell ref="A56:C56"/>
    <mergeCell ref="A34:J34"/>
    <mergeCell ref="A14:C14"/>
    <mergeCell ref="A35:J35"/>
    <mergeCell ref="A48:D48"/>
    <mergeCell ref="A49:D49"/>
    <mergeCell ref="A50:C50"/>
    <mergeCell ref="A51:C51"/>
    <mergeCell ref="A52:C52"/>
    <mergeCell ref="A53:C53"/>
    <mergeCell ref="A54:C54"/>
    <mergeCell ref="A55:C55"/>
    <mergeCell ref="G50:J50"/>
  </mergeCells>
  <phoneticPr fontId="10" type="noConversion"/>
  <conditionalFormatting sqref="G58">
    <cfRule type="expression" dxfId="1" priority="2">
      <formula>CELL("protect",A1)=0</formula>
    </cfRule>
  </conditionalFormatting>
  <conditionalFormatting sqref="G61">
    <cfRule type="expression" dxfId="0" priority="1">
      <formula>CELL("protect",A1)=0</formula>
    </cfRule>
  </conditionalFormatting>
  <pageMargins left="0.7" right="0.7" top="0.75" bottom="0.75" header="0.3" footer="0.3"/>
  <pageSetup scale="63" orientation="portrait" r:id="rId1"/>
  <headerFooter>
    <oddFooter>&amp;L&amp;D</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7" tint="0.79998168889431442"/>
    <pageSetUpPr fitToPage="1"/>
  </sheetPr>
  <dimension ref="A1:J55"/>
  <sheetViews>
    <sheetView showGridLines="0" zoomScale="112" zoomScaleNormal="112" workbookViewId="0">
      <selection activeCell="E31" sqref="E31"/>
    </sheetView>
  </sheetViews>
  <sheetFormatPr defaultColWidth="8.85546875" defaultRowHeight="15" x14ac:dyDescent="0.25"/>
  <cols>
    <col min="1" max="1" width="6.85546875" customWidth="1"/>
    <col min="2" max="2" width="17.140625" customWidth="1"/>
    <col min="3" max="3" width="23.85546875" customWidth="1"/>
    <col min="4" max="4" width="13.85546875" customWidth="1"/>
    <col min="5" max="10" width="13.7109375" customWidth="1"/>
  </cols>
  <sheetData>
    <row r="1" spans="1:10" ht="18.75" x14ac:dyDescent="0.3">
      <c r="A1" s="251" t="s">
        <v>0</v>
      </c>
      <c r="B1" s="251"/>
      <c r="C1" s="251"/>
      <c r="D1" s="251"/>
      <c r="E1" s="251"/>
      <c r="F1" s="251"/>
      <c r="G1" s="251"/>
      <c r="H1" s="251"/>
      <c r="I1" s="251"/>
      <c r="J1" s="251"/>
    </row>
    <row r="2" spans="1:10" ht="18.75" customHeight="1" x14ac:dyDescent="0.3">
      <c r="A2" s="252" t="s">
        <v>47</v>
      </c>
      <c r="B2" s="252"/>
      <c r="C2" s="252"/>
      <c r="D2" s="252"/>
      <c r="E2" s="252"/>
      <c r="F2" s="252"/>
      <c r="G2" s="252"/>
      <c r="H2" s="252"/>
      <c r="I2" s="252"/>
      <c r="J2" s="252"/>
    </row>
    <row r="3" spans="1:10" x14ac:dyDescent="0.25">
      <c r="A3" s="32" t="s">
        <v>2</v>
      </c>
      <c r="B3" s="31"/>
      <c r="C3" s="31"/>
      <c r="D3" s="31"/>
      <c r="E3" s="31"/>
      <c r="F3" s="31"/>
    </row>
    <row r="4" spans="1:10" ht="19.5" customHeight="1" x14ac:dyDescent="0.3">
      <c r="A4" s="78"/>
      <c r="B4" s="31"/>
      <c r="C4" s="78"/>
      <c r="D4" s="78"/>
      <c r="E4" s="78"/>
      <c r="F4" s="78"/>
      <c r="G4" s="78"/>
      <c r="H4" s="78"/>
      <c r="I4" s="78"/>
      <c r="J4" s="78"/>
    </row>
    <row r="5" spans="1:10" x14ac:dyDescent="0.25">
      <c r="A5" s="1" t="s">
        <v>3</v>
      </c>
      <c r="B5" s="1"/>
      <c r="D5" s="35" t="str">
        <f>TEXT('FY Summary and Certification'!D4,)</f>
        <v/>
      </c>
      <c r="E5" s="35"/>
      <c r="F5" s="36"/>
      <c r="G5" s="35"/>
      <c r="H5" s="36"/>
      <c r="I5" s="35"/>
      <c r="J5" s="35"/>
    </row>
    <row r="6" spans="1:10" ht="15.6" customHeight="1" x14ac:dyDescent="0.25">
      <c r="A6" s="1" t="s">
        <v>48</v>
      </c>
      <c r="B6" s="1"/>
      <c r="D6" s="36" t="str">
        <f>'FY Summary and Certification'!D5</f>
        <v>2024-2025</v>
      </c>
      <c r="E6" s="35"/>
      <c r="F6" s="36"/>
      <c r="G6" s="35"/>
      <c r="H6" s="36"/>
      <c r="I6" s="35"/>
      <c r="J6" s="35"/>
    </row>
    <row r="7" spans="1:10" ht="14.45" customHeight="1" x14ac:dyDescent="0.3">
      <c r="A7" s="1" t="s">
        <v>6</v>
      </c>
      <c r="B7" s="78"/>
      <c r="D7" s="35" t="str">
        <f>TEXT('FY Summary and Certification'!D6,)</f>
        <v/>
      </c>
      <c r="E7" s="37"/>
      <c r="F7" s="37"/>
      <c r="G7" s="37"/>
      <c r="H7" s="37"/>
      <c r="I7" s="37"/>
      <c r="J7" s="37"/>
    </row>
    <row r="8" spans="1:10" ht="14.45" customHeight="1" x14ac:dyDescent="0.3">
      <c r="A8" s="1" t="s">
        <v>49</v>
      </c>
      <c r="B8" s="78"/>
      <c r="D8" s="174"/>
      <c r="E8" s="175"/>
      <c r="F8" s="175"/>
      <c r="G8" s="175"/>
      <c r="H8" s="175"/>
      <c r="I8" s="175"/>
      <c r="J8" s="175"/>
    </row>
    <row r="9" spans="1:10" ht="14.45" customHeight="1" x14ac:dyDescent="0.25">
      <c r="A9" s="1" t="s">
        <v>51</v>
      </c>
      <c r="B9" s="1"/>
      <c r="D9" s="174"/>
      <c r="E9" s="176"/>
      <c r="F9" s="176"/>
      <c r="G9" s="176"/>
      <c r="H9" s="176"/>
      <c r="I9" s="176"/>
      <c r="J9" s="176"/>
    </row>
    <row r="10" spans="1:10" ht="14.45" customHeight="1" x14ac:dyDescent="0.25">
      <c r="A10" s="1" t="s">
        <v>52</v>
      </c>
      <c r="B10" s="1"/>
      <c r="D10" s="19" t="s">
        <v>103</v>
      </c>
      <c r="E10" s="2"/>
      <c r="F10" s="2"/>
      <c r="G10" s="2"/>
      <c r="H10" s="2"/>
      <c r="I10" s="2"/>
      <c r="J10" s="2"/>
    </row>
    <row r="11" spans="1:10" ht="14.45" customHeight="1" x14ac:dyDescent="0.25">
      <c r="A11" s="1" t="s">
        <v>9</v>
      </c>
      <c r="B11" s="1"/>
      <c r="D11" s="2" t="s">
        <v>10</v>
      </c>
      <c r="E11" s="2"/>
      <c r="F11" s="2"/>
      <c r="G11" s="2"/>
      <c r="H11" s="2"/>
      <c r="I11" s="2"/>
      <c r="J11" s="2"/>
    </row>
    <row r="12" spans="1:10" ht="15.75" thickBot="1" x14ac:dyDescent="0.3">
      <c r="A12" s="3"/>
      <c r="B12" s="3"/>
      <c r="C12" s="3"/>
      <c r="D12" s="3"/>
      <c r="E12" s="3"/>
      <c r="F12" s="3"/>
      <c r="G12" s="3"/>
      <c r="H12" s="3"/>
      <c r="I12" s="3"/>
      <c r="J12" s="3"/>
    </row>
    <row r="13" spans="1:10" ht="51.75" thickBot="1" x14ac:dyDescent="0.3">
      <c r="A13" s="256" t="s">
        <v>54</v>
      </c>
      <c r="B13" s="257"/>
      <c r="C13" s="257"/>
      <c r="D13" s="79" t="s">
        <v>55</v>
      </c>
      <c r="E13" s="87" t="s">
        <v>56</v>
      </c>
      <c r="F13" s="94" t="s">
        <v>57</v>
      </c>
      <c r="G13" s="95" t="s">
        <v>58</v>
      </c>
      <c r="H13" s="29" t="s">
        <v>59</v>
      </c>
      <c r="I13" s="97" t="s">
        <v>60</v>
      </c>
      <c r="J13" s="98" t="s">
        <v>61</v>
      </c>
    </row>
    <row r="14" spans="1:10" ht="17.100000000000001" customHeight="1" x14ac:dyDescent="0.25">
      <c r="A14" s="236" t="s">
        <v>18</v>
      </c>
      <c r="B14" s="237"/>
      <c r="C14" s="238"/>
      <c r="D14" s="80">
        <f>'FY Summary and Certification'!D12</f>
        <v>0</v>
      </c>
      <c r="E14" s="163">
        <f>SUM(E15:E16)</f>
        <v>0</v>
      </c>
      <c r="F14" s="142">
        <f>0.5*E14</f>
        <v>0</v>
      </c>
      <c r="G14" s="163">
        <f>SUM(G15:G16)</f>
        <v>0</v>
      </c>
      <c r="H14" s="148">
        <f>0.5*G14</f>
        <v>0</v>
      </c>
      <c r="I14" s="163">
        <f>SUM(I15:I16)</f>
        <v>0</v>
      </c>
      <c r="J14" s="155">
        <f>0.5*I14</f>
        <v>0</v>
      </c>
    </row>
    <row r="15" spans="1:10" x14ac:dyDescent="0.25">
      <c r="A15" s="4"/>
      <c r="B15" s="5" t="s">
        <v>19</v>
      </c>
      <c r="C15" s="6"/>
      <c r="D15" s="81">
        <f>'FY Summary and Certification'!D13</f>
        <v>0</v>
      </c>
      <c r="E15" s="88">
        <v>0</v>
      </c>
      <c r="F15" s="143">
        <f>0.5*E15</f>
        <v>0</v>
      </c>
      <c r="G15" s="88">
        <v>0</v>
      </c>
      <c r="H15" s="149">
        <f>0.5*G15</f>
        <v>0</v>
      </c>
      <c r="I15" s="164">
        <f>E15+G15</f>
        <v>0</v>
      </c>
      <c r="J15" s="156">
        <f>I15*0.5</f>
        <v>0</v>
      </c>
    </row>
    <row r="16" spans="1:10" x14ac:dyDescent="0.25">
      <c r="A16" s="7"/>
      <c r="B16" s="8" t="s">
        <v>20</v>
      </c>
      <c r="C16" s="9"/>
      <c r="D16" s="81">
        <f>'FY Summary and Certification'!D14</f>
        <v>0</v>
      </c>
      <c r="E16" s="219">
        <v>0</v>
      </c>
      <c r="F16" s="143">
        <f>0.5*E16</f>
        <v>0</v>
      </c>
      <c r="G16" s="88">
        <v>0</v>
      </c>
      <c r="H16" s="149">
        <f>0.5*G16</f>
        <v>0</v>
      </c>
      <c r="I16" s="164">
        <f>E16+G16</f>
        <v>0</v>
      </c>
      <c r="J16" s="156">
        <f>I16*0.5</f>
        <v>0</v>
      </c>
    </row>
    <row r="17" spans="1:10" ht="17.100000000000001" customHeight="1" x14ac:dyDescent="0.25">
      <c r="A17" s="10" t="s">
        <v>21</v>
      </c>
      <c r="B17" s="203"/>
      <c r="C17" s="203"/>
      <c r="D17" s="206">
        <f>'FY Summary and Certification'!D15</f>
        <v>0</v>
      </c>
      <c r="E17" s="207">
        <f t="shared" ref="E17:H17" si="0">E18</f>
        <v>0</v>
      </c>
      <c r="F17" s="116">
        <f t="shared" si="0"/>
        <v>0</v>
      </c>
      <c r="G17" s="207">
        <f t="shared" si="0"/>
        <v>0</v>
      </c>
      <c r="H17" s="104">
        <f t="shared" si="0"/>
        <v>0</v>
      </c>
      <c r="I17" s="215">
        <f>I18</f>
        <v>0</v>
      </c>
      <c r="J17" s="216">
        <f>0.5*I17</f>
        <v>0</v>
      </c>
    </row>
    <row r="18" spans="1:10" ht="15.75" thickBot="1" x14ac:dyDescent="0.3">
      <c r="A18" s="204"/>
      <c r="B18" s="8" t="s">
        <v>22</v>
      </c>
      <c r="C18" s="205"/>
      <c r="D18" s="202">
        <f>'FY Summary and Certification'!D16</f>
        <v>0</v>
      </c>
      <c r="E18" s="88">
        <v>0</v>
      </c>
      <c r="F18" s="208">
        <f t="shared" ref="F18" si="1">0.5*E18</f>
        <v>0</v>
      </c>
      <c r="G18" s="88">
        <v>0</v>
      </c>
      <c r="H18" s="149">
        <f t="shared" ref="H18" si="2">0.5*G18</f>
        <v>0</v>
      </c>
      <c r="I18" s="164">
        <f>E18+G18</f>
        <v>0</v>
      </c>
      <c r="J18" s="156">
        <f t="shared" ref="J18" si="3">I18*0.5</f>
        <v>0</v>
      </c>
    </row>
    <row r="19" spans="1:10" ht="17.100000000000001" customHeight="1" x14ac:dyDescent="0.25">
      <c r="A19" s="10" t="s">
        <v>23</v>
      </c>
      <c r="B19" s="11"/>
      <c r="C19" s="12"/>
      <c r="D19" s="82">
        <f>'FY Summary and Certification'!D17</f>
        <v>0</v>
      </c>
      <c r="E19" s="170">
        <f>SUM(E20:E25)</f>
        <v>0</v>
      </c>
      <c r="F19" s="142">
        <f>0.5*E19</f>
        <v>0</v>
      </c>
      <c r="G19" s="163">
        <f>SUM(G20:G25)</f>
        <v>0</v>
      </c>
      <c r="H19" s="148">
        <f>0.5*G19</f>
        <v>0</v>
      </c>
      <c r="I19" s="163">
        <f>SUM(I20:I25)</f>
        <v>0</v>
      </c>
      <c r="J19" s="155">
        <f>0.5*I19</f>
        <v>0</v>
      </c>
    </row>
    <row r="20" spans="1:10" x14ac:dyDescent="0.25">
      <c r="A20" s="7"/>
      <c r="B20" s="8" t="s">
        <v>62</v>
      </c>
      <c r="C20" s="9"/>
      <c r="D20" s="81">
        <f>'FY Summary and Certification'!D18</f>
        <v>0</v>
      </c>
      <c r="E20" s="88">
        <v>0</v>
      </c>
      <c r="F20" s="143">
        <f t="shared" ref="F20:H25" si="4">0.5*E20</f>
        <v>0</v>
      </c>
      <c r="G20" s="88">
        <v>0</v>
      </c>
      <c r="H20" s="149">
        <f t="shared" si="4"/>
        <v>0</v>
      </c>
      <c r="I20" s="164">
        <f>E20+G20</f>
        <v>0</v>
      </c>
      <c r="J20" s="156">
        <f t="shared" ref="J20:J25" si="5">I20*0.5</f>
        <v>0</v>
      </c>
    </row>
    <row r="21" spans="1:10" x14ac:dyDescent="0.25">
      <c r="A21" s="7"/>
      <c r="B21" s="8" t="s">
        <v>25</v>
      </c>
      <c r="C21" s="9"/>
      <c r="D21" s="81">
        <f>'FY Summary and Certification'!D19</f>
        <v>0</v>
      </c>
      <c r="E21" s="88">
        <v>0</v>
      </c>
      <c r="F21" s="143">
        <f t="shared" si="4"/>
        <v>0</v>
      </c>
      <c r="G21" s="88">
        <v>0</v>
      </c>
      <c r="H21" s="149">
        <f t="shared" si="4"/>
        <v>0</v>
      </c>
      <c r="I21" s="164">
        <f t="shared" ref="I21:I25" si="6">E21+G21</f>
        <v>0</v>
      </c>
      <c r="J21" s="156">
        <f t="shared" si="5"/>
        <v>0</v>
      </c>
    </row>
    <row r="22" spans="1:10" x14ac:dyDescent="0.25">
      <c r="A22" s="7"/>
      <c r="B22" s="8" t="s">
        <v>26</v>
      </c>
      <c r="C22" s="9"/>
      <c r="D22" s="81">
        <f>'FY Summary and Certification'!D20</f>
        <v>0</v>
      </c>
      <c r="E22" s="88">
        <v>0</v>
      </c>
      <c r="F22" s="143">
        <f t="shared" si="4"/>
        <v>0</v>
      </c>
      <c r="G22" s="88">
        <v>0</v>
      </c>
      <c r="H22" s="149">
        <f t="shared" si="4"/>
        <v>0</v>
      </c>
      <c r="I22" s="164">
        <f t="shared" si="6"/>
        <v>0</v>
      </c>
      <c r="J22" s="156">
        <f t="shared" si="5"/>
        <v>0</v>
      </c>
    </row>
    <row r="23" spans="1:10" x14ac:dyDescent="0.25">
      <c r="A23" s="7"/>
      <c r="B23" s="8" t="s">
        <v>63</v>
      </c>
      <c r="C23" s="9"/>
      <c r="D23" s="81">
        <f>'FY Summary and Certification'!D21</f>
        <v>0</v>
      </c>
      <c r="E23" s="88">
        <v>0</v>
      </c>
      <c r="F23" s="143">
        <f t="shared" si="4"/>
        <v>0</v>
      </c>
      <c r="G23" s="88">
        <v>0</v>
      </c>
      <c r="H23" s="149">
        <f t="shared" si="4"/>
        <v>0</v>
      </c>
      <c r="I23" s="164">
        <f t="shared" si="6"/>
        <v>0</v>
      </c>
      <c r="J23" s="156">
        <f t="shared" si="5"/>
        <v>0</v>
      </c>
    </row>
    <row r="24" spans="1:10" x14ac:dyDescent="0.25">
      <c r="A24" s="7"/>
      <c r="B24" s="8" t="s">
        <v>28</v>
      </c>
      <c r="C24" s="9"/>
      <c r="D24" s="81">
        <f>'FY Summary and Certification'!D22</f>
        <v>0</v>
      </c>
      <c r="E24" s="88">
        <v>0</v>
      </c>
      <c r="F24" s="143">
        <f t="shared" si="4"/>
        <v>0</v>
      </c>
      <c r="G24" s="88">
        <v>0</v>
      </c>
      <c r="H24" s="149">
        <f t="shared" si="4"/>
        <v>0</v>
      </c>
      <c r="I24" s="164">
        <f t="shared" si="6"/>
        <v>0</v>
      </c>
      <c r="J24" s="156">
        <f t="shared" si="5"/>
        <v>0</v>
      </c>
    </row>
    <row r="25" spans="1:10" x14ac:dyDescent="0.25">
      <c r="A25" s="47"/>
      <c r="B25" s="48" t="s">
        <v>29</v>
      </c>
      <c r="C25" s="49"/>
      <c r="D25" s="83">
        <f>'FY Summary and Certification'!D23</f>
        <v>0</v>
      </c>
      <c r="E25" s="89">
        <v>0</v>
      </c>
      <c r="F25" s="144">
        <f t="shared" si="4"/>
        <v>0</v>
      </c>
      <c r="G25" s="89">
        <v>0</v>
      </c>
      <c r="H25" s="150">
        <f t="shared" si="4"/>
        <v>0</v>
      </c>
      <c r="I25" s="164">
        <f t="shared" si="6"/>
        <v>0</v>
      </c>
      <c r="J25" s="157">
        <f t="shared" si="5"/>
        <v>0</v>
      </c>
    </row>
    <row r="26" spans="1:10" ht="16.5" customHeight="1" thickBot="1" x14ac:dyDescent="0.3">
      <c r="A26" s="58" t="s">
        <v>64</v>
      </c>
      <c r="B26" s="59"/>
      <c r="C26" s="60"/>
      <c r="D26" s="84">
        <f>D14+D19+D17</f>
        <v>0</v>
      </c>
      <c r="E26" s="90">
        <f t="shared" ref="E26:J26" si="7">E14+E19+E17</f>
        <v>0</v>
      </c>
      <c r="F26" s="84">
        <f t="shared" si="7"/>
        <v>0</v>
      </c>
      <c r="G26" s="90">
        <f t="shared" si="7"/>
        <v>0</v>
      </c>
      <c r="H26" s="151">
        <f t="shared" si="7"/>
        <v>0</v>
      </c>
      <c r="I26" s="90">
        <f t="shared" si="7"/>
        <v>0</v>
      </c>
      <c r="J26" s="158">
        <f t="shared" si="7"/>
        <v>0</v>
      </c>
    </row>
    <row r="27" spans="1:10" ht="17.100000000000001" customHeight="1" x14ac:dyDescent="0.25">
      <c r="A27" s="44" t="s">
        <v>31</v>
      </c>
      <c r="B27" s="45"/>
      <c r="C27" s="46"/>
      <c r="D27" s="141">
        <f>'FY Summary and Certification'!D25</f>
        <v>0</v>
      </c>
      <c r="E27" s="171">
        <f>SUM(E28:E30)</f>
        <v>0</v>
      </c>
      <c r="F27" s="145">
        <f>0.5*E27</f>
        <v>0</v>
      </c>
      <c r="G27" s="165">
        <f>SUM(G28:G30)</f>
        <v>0</v>
      </c>
      <c r="H27" s="152">
        <f>0.5*G27</f>
        <v>0</v>
      </c>
      <c r="I27" s="165">
        <f>SUM(I28:I30)</f>
        <v>0</v>
      </c>
      <c r="J27" s="159">
        <f>0.5*I27</f>
        <v>0</v>
      </c>
    </row>
    <row r="28" spans="1:10" x14ac:dyDescent="0.25">
      <c r="A28" s="7"/>
      <c r="B28" s="8" t="s">
        <v>32</v>
      </c>
      <c r="C28" s="9"/>
      <c r="D28" s="81">
        <f>'FY Summary and Certification'!D26</f>
        <v>0</v>
      </c>
      <c r="E28" s="88">
        <v>0</v>
      </c>
      <c r="F28" s="143">
        <f>0.5*E28</f>
        <v>0</v>
      </c>
      <c r="G28" s="88">
        <v>0</v>
      </c>
      <c r="H28" s="149">
        <f>0.5*G28</f>
        <v>0</v>
      </c>
      <c r="I28" s="164">
        <f>E28+G28</f>
        <v>0</v>
      </c>
      <c r="J28" s="156">
        <f>I28*0.5</f>
        <v>0</v>
      </c>
    </row>
    <row r="29" spans="1:10" x14ac:dyDescent="0.25">
      <c r="A29" s="7"/>
      <c r="B29" s="8" t="s">
        <v>33</v>
      </c>
      <c r="C29" s="9"/>
      <c r="D29" s="81">
        <f>'FY Summary and Certification'!D27</f>
        <v>0</v>
      </c>
      <c r="E29" s="88">
        <v>0</v>
      </c>
      <c r="F29" s="143">
        <f>0.5*E29</f>
        <v>0</v>
      </c>
      <c r="G29" s="88">
        <v>0</v>
      </c>
      <c r="H29" s="149">
        <f>0.5*G29</f>
        <v>0</v>
      </c>
      <c r="I29" s="164">
        <f t="shared" ref="I29:I30" si="8">E29+G29</f>
        <v>0</v>
      </c>
      <c r="J29" s="156">
        <f>I29*0.5</f>
        <v>0</v>
      </c>
    </row>
    <row r="30" spans="1:10" ht="15" customHeight="1" thickBot="1" x14ac:dyDescent="0.3">
      <c r="A30" s="13"/>
      <c r="B30" s="14" t="s">
        <v>34</v>
      </c>
      <c r="C30" s="15"/>
      <c r="D30" s="85">
        <f>'FY Summary and Certification'!D28</f>
        <v>0</v>
      </c>
      <c r="E30" s="92">
        <v>0</v>
      </c>
      <c r="F30" s="146">
        <f>0.5*E30</f>
        <v>0</v>
      </c>
      <c r="G30" s="92">
        <v>0</v>
      </c>
      <c r="H30" s="153">
        <f>0.5*G30</f>
        <v>0</v>
      </c>
      <c r="I30" s="164">
        <f t="shared" si="8"/>
        <v>0</v>
      </c>
      <c r="J30" s="160">
        <f>I30*0.5</f>
        <v>0</v>
      </c>
    </row>
    <row r="31" spans="1:10" ht="16.5" customHeight="1" thickBot="1" x14ac:dyDescent="0.3">
      <c r="A31" s="258" t="s">
        <v>65</v>
      </c>
      <c r="B31" s="259"/>
      <c r="C31" s="259"/>
      <c r="D31" s="86">
        <f>D14+D19+D27+D17</f>
        <v>0</v>
      </c>
      <c r="E31" s="93">
        <f t="shared" ref="E31:J31" si="9">E14+E19+E27+E17</f>
        <v>0</v>
      </c>
      <c r="F31" s="86">
        <f t="shared" si="9"/>
        <v>0</v>
      </c>
      <c r="G31" s="93">
        <f t="shared" si="9"/>
        <v>0</v>
      </c>
      <c r="H31" s="154">
        <f t="shared" si="9"/>
        <v>0</v>
      </c>
      <c r="I31" s="93">
        <f t="shared" si="9"/>
        <v>0</v>
      </c>
      <c r="J31" s="161">
        <f t="shared" si="9"/>
        <v>0</v>
      </c>
    </row>
    <row r="32" spans="1:10" ht="16.5" customHeight="1" thickBot="1" x14ac:dyDescent="0.3">
      <c r="A32" s="50"/>
      <c r="B32" s="51"/>
      <c r="C32" s="51"/>
      <c r="D32" s="51"/>
      <c r="E32" s="51" t="s">
        <v>66</v>
      </c>
      <c r="F32" s="147">
        <f>10%*F31</f>
        <v>0</v>
      </c>
      <c r="G32" s="52" t="s">
        <v>67</v>
      </c>
      <c r="H32" s="147">
        <f>10%*H31</f>
        <v>0</v>
      </c>
      <c r="I32" s="52"/>
      <c r="J32" s="162">
        <f>F32+H32</f>
        <v>0</v>
      </c>
    </row>
    <row r="33" spans="1:10" ht="16.5" customHeight="1" thickTop="1" thickBot="1" x14ac:dyDescent="0.3">
      <c r="A33" s="253" t="s">
        <v>68</v>
      </c>
      <c r="B33" s="254"/>
      <c r="C33" s="254"/>
      <c r="D33" s="254"/>
      <c r="E33" s="255"/>
      <c r="F33" s="43">
        <f>F31-F32</f>
        <v>0</v>
      </c>
      <c r="G33" s="30"/>
      <c r="H33" s="43">
        <f>H31-H32</f>
        <v>0</v>
      </c>
      <c r="I33" s="30"/>
      <c r="J33" s="99">
        <f>J31-J32</f>
        <v>0</v>
      </c>
    </row>
    <row r="34" spans="1:10" ht="33.950000000000003" customHeight="1" x14ac:dyDescent="0.3">
      <c r="A34" s="235" t="s">
        <v>69</v>
      </c>
      <c r="B34" s="235"/>
      <c r="C34" s="235"/>
      <c r="D34" s="235"/>
      <c r="E34" s="235"/>
      <c r="F34" s="235"/>
      <c r="G34" s="235"/>
      <c r="H34" s="235"/>
      <c r="I34" s="235"/>
      <c r="J34" s="235"/>
    </row>
    <row r="35" spans="1:10" ht="28.5" customHeight="1" x14ac:dyDescent="0.25">
      <c r="A35" s="239" t="s">
        <v>70</v>
      </c>
      <c r="B35" s="239"/>
      <c r="C35" s="239"/>
      <c r="D35" s="239"/>
      <c r="E35" s="239"/>
      <c r="F35" s="239"/>
      <c r="G35" s="239"/>
      <c r="H35" s="239"/>
      <c r="I35" s="239"/>
      <c r="J35" s="239"/>
    </row>
    <row r="36" spans="1:10" ht="12.6" hidden="1" customHeight="1" x14ac:dyDescent="0.25">
      <c r="A36" t="s">
        <v>71</v>
      </c>
      <c r="B36" t="s">
        <v>72</v>
      </c>
      <c r="C36" t="s">
        <v>73</v>
      </c>
      <c r="D36" t="s">
        <v>74</v>
      </c>
      <c r="E36" t="s">
        <v>75</v>
      </c>
      <c r="F36" t="s">
        <v>76</v>
      </c>
      <c r="G36" t="s">
        <v>77</v>
      </c>
      <c r="H36" t="s">
        <v>78</v>
      </c>
      <c r="I36" t="s">
        <v>79</v>
      </c>
      <c r="J36" t="s">
        <v>80</v>
      </c>
    </row>
    <row r="37" spans="1:10" ht="34.5" customHeight="1" x14ac:dyDescent="0.25">
      <c r="A37" s="33"/>
      <c r="B37" s="221" t="s">
        <v>81</v>
      </c>
      <c r="C37" s="28"/>
      <c r="D37" s="34" t="s">
        <v>82</v>
      </c>
      <c r="E37" s="34" t="s">
        <v>83</v>
      </c>
      <c r="F37" s="34" t="s">
        <v>25</v>
      </c>
      <c r="G37" s="34" t="s">
        <v>26</v>
      </c>
      <c r="H37" s="34" t="s">
        <v>84</v>
      </c>
      <c r="I37" s="34" t="s">
        <v>85</v>
      </c>
      <c r="J37" s="34" t="s">
        <v>29</v>
      </c>
    </row>
    <row r="38" spans="1:10" x14ac:dyDescent="0.25">
      <c r="A38" s="112"/>
      <c r="B38" s="113" t="s">
        <v>86</v>
      </c>
      <c r="C38" s="113"/>
      <c r="D38" s="100"/>
      <c r="E38" s="101"/>
      <c r="F38" s="101"/>
      <c r="G38" s="101"/>
      <c r="H38" s="101"/>
      <c r="I38" s="101"/>
      <c r="J38" s="101"/>
    </row>
    <row r="39" spans="1:10" x14ac:dyDescent="0.25">
      <c r="A39" s="112"/>
      <c r="B39" s="113" t="s">
        <v>87</v>
      </c>
      <c r="C39" s="113"/>
      <c r="D39" s="101"/>
      <c r="E39" s="101"/>
      <c r="F39" s="101"/>
      <c r="G39" s="101"/>
      <c r="H39" s="101"/>
      <c r="I39" s="101"/>
      <c r="J39" s="101"/>
    </row>
    <row r="40" spans="1:10" x14ac:dyDescent="0.25">
      <c r="A40" s="112"/>
      <c r="B40" s="113">
        <v>0</v>
      </c>
      <c r="C40" s="113">
        <v>0</v>
      </c>
      <c r="D40" s="101"/>
      <c r="E40" s="101"/>
      <c r="F40" s="101"/>
      <c r="G40" s="101"/>
      <c r="H40" s="101"/>
      <c r="I40" s="101"/>
      <c r="J40" s="101"/>
    </row>
    <row r="41" spans="1:10" x14ac:dyDescent="0.25">
      <c r="A41" s="112"/>
      <c r="B41" s="113" t="s">
        <v>88</v>
      </c>
      <c r="C41" s="113"/>
      <c r="D41" s="101"/>
      <c r="E41" s="101"/>
      <c r="F41" s="101"/>
      <c r="G41" s="101"/>
      <c r="H41" s="101"/>
      <c r="I41" s="101"/>
      <c r="J41" s="101"/>
    </row>
    <row r="42" spans="1:10" x14ac:dyDescent="0.25">
      <c r="A42" s="112"/>
      <c r="B42" s="113" t="s">
        <v>88</v>
      </c>
      <c r="C42" s="113"/>
      <c r="D42" s="101"/>
      <c r="E42" s="101"/>
      <c r="F42" s="101"/>
      <c r="G42" s="101"/>
      <c r="H42" s="101"/>
      <c r="I42" s="101"/>
      <c r="J42" s="101"/>
    </row>
    <row r="43" spans="1:10" x14ac:dyDescent="0.25">
      <c r="A43" s="112"/>
      <c r="B43" s="113" t="s">
        <v>88</v>
      </c>
      <c r="C43" s="113"/>
      <c r="D43" s="101"/>
      <c r="E43" s="101"/>
      <c r="F43" s="101"/>
      <c r="G43" s="101"/>
      <c r="H43" s="101"/>
      <c r="I43" s="101"/>
      <c r="J43" s="101"/>
    </row>
    <row r="44" spans="1:10" x14ac:dyDescent="0.25">
      <c r="A44" s="22"/>
      <c r="B44" s="113" t="s">
        <v>88</v>
      </c>
      <c r="C44" s="113"/>
      <c r="D44" s="101"/>
      <c r="E44" s="101"/>
      <c r="F44" s="101"/>
      <c r="G44" s="101"/>
      <c r="H44" s="101"/>
      <c r="I44" s="101"/>
      <c r="J44" s="101"/>
    </row>
    <row r="45" spans="1:10" x14ac:dyDescent="0.25">
      <c r="A45" s="113"/>
      <c r="B45" s="113" t="s">
        <v>89</v>
      </c>
      <c r="C45" s="113"/>
      <c r="D45" s="101"/>
      <c r="E45" s="101"/>
      <c r="F45" s="101"/>
      <c r="G45" s="101"/>
      <c r="H45" s="101"/>
      <c r="I45" s="101"/>
      <c r="J45" s="101"/>
    </row>
    <row r="47" spans="1:10" ht="18.75" x14ac:dyDescent="0.25">
      <c r="A47" s="240" t="s">
        <v>90</v>
      </c>
      <c r="B47" s="240"/>
      <c r="C47" s="240"/>
      <c r="D47" s="240"/>
      <c r="E47" s="27"/>
      <c r="F47" s="27"/>
    </row>
    <row r="48" spans="1:10" ht="36.200000000000003" customHeight="1" thickBot="1" x14ac:dyDescent="0.3">
      <c r="A48" s="241" t="s">
        <v>91</v>
      </c>
      <c r="B48" s="241"/>
      <c r="C48" s="241"/>
      <c r="D48" s="241"/>
      <c r="E48" s="42"/>
      <c r="F48" s="42"/>
      <c r="G48" s="42"/>
      <c r="H48" s="42"/>
    </row>
    <row r="49" spans="1:10" ht="14.45" customHeight="1" thickBot="1" x14ac:dyDescent="0.3">
      <c r="A49" s="242" t="s">
        <v>92</v>
      </c>
      <c r="B49" s="243"/>
      <c r="C49" s="243"/>
      <c r="D49" s="172">
        <f>PRIOR!D50</f>
        <v>0</v>
      </c>
      <c r="F49" s="25"/>
      <c r="G49" s="248" t="s">
        <v>93</v>
      </c>
      <c r="H49" s="249"/>
      <c r="I49" s="249"/>
      <c r="J49" s="250"/>
    </row>
    <row r="50" spans="1:10" ht="33" customHeight="1" thickBot="1" x14ac:dyDescent="0.3">
      <c r="A50" s="244" t="s">
        <v>94</v>
      </c>
      <c r="B50" s="245"/>
      <c r="C50" s="245"/>
      <c r="D50" s="173">
        <f>PRIOR!D51</f>
        <v>0</v>
      </c>
      <c r="G50" s="72" t="s">
        <v>95</v>
      </c>
      <c r="H50" s="73"/>
      <c r="I50" s="70"/>
      <c r="J50" s="71"/>
    </row>
    <row r="51" spans="1:10" ht="15.75" thickTop="1" x14ac:dyDescent="0.25">
      <c r="A51" s="246" t="s">
        <v>96</v>
      </c>
      <c r="B51" s="247"/>
      <c r="C51" s="247"/>
      <c r="D51" s="61">
        <f>IFERROR(D50/D49,0)</f>
        <v>0</v>
      </c>
      <c r="G51" s="72"/>
      <c r="H51" s="25"/>
      <c r="J51" s="74" t="s">
        <v>45</v>
      </c>
    </row>
    <row r="52" spans="1:10" ht="47.85" customHeight="1" thickBot="1" x14ac:dyDescent="0.3">
      <c r="A52" s="244" t="s">
        <v>97</v>
      </c>
      <c r="B52" s="245"/>
      <c r="C52" s="245"/>
      <c r="D52" s="173">
        <f>PRIOR!D53</f>
        <v>0</v>
      </c>
      <c r="G52" s="115" t="s">
        <v>98</v>
      </c>
      <c r="H52" s="73"/>
      <c r="I52" s="70"/>
      <c r="J52" s="75"/>
    </row>
    <row r="53" spans="1:10" ht="14.45" customHeight="1" thickTop="1" x14ac:dyDescent="0.25">
      <c r="A53" s="233" t="s">
        <v>99</v>
      </c>
      <c r="B53" s="234"/>
      <c r="C53" s="234"/>
      <c r="D53" s="61">
        <f>(D49-D52)*D51</f>
        <v>0</v>
      </c>
      <c r="G53" s="72"/>
      <c r="H53" s="25"/>
      <c r="J53" s="76" t="s">
        <v>45</v>
      </c>
    </row>
    <row r="54" spans="1:10" ht="30.75" customHeight="1" thickBot="1" x14ac:dyDescent="0.3">
      <c r="A54" s="244" t="s">
        <v>100</v>
      </c>
      <c r="B54" s="245"/>
      <c r="C54" s="245"/>
      <c r="D54" s="169">
        <v>0</v>
      </c>
      <c r="G54" s="72" t="s">
        <v>101</v>
      </c>
      <c r="H54" s="73"/>
      <c r="I54" s="70"/>
      <c r="J54" s="75"/>
    </row>
    <row r="55" spans="1:10" ht="30.95" customHeight="1" thickTop="1" thickBot="1" x14ac:dyDescent="0.3">
      <c r="A55" s="233" t="s">
        <v>102</v>
      </c>
      <c r="B55" s="234"/>
      <c r="C55" s="234"/>
      <c r="D55" s="61">
        <f>D54*D53</f>
        <v>0</v>
      </c>
      <c r="G55" s="68"/>
      <c r="H55" s="69"/>
      <c r="I55" s="69"/>
      <c r="J55" s="77" t="s">
        <v>45</v>
      </c>
    </row>
  </sheetData>
  <sheetProtection algorithmName="SHA-512" hashValue="Z2/kagCF6NWv6I+NVUwRmpwcNoS0pSDKG7frzOl8+Ep5KRo+JGm8a/8jUz0Mvc3KW772DwLJvpaA8k1k7e//Hw==" saltValue="NBC7v4DqtRuxyRbOT0kPvA=="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33:E33"/>
    <mergeCell ref="A1:J1"/>
    <mergeCell ref="A2:J2"/>
    <mergeCell ref="A13:C13"/>
    <mergeCell ref="A14:C14"/>
    <mergeCell ref="A31:C31"/>
    <mergeCell ref="A55:C55"/>
    <mergeCell ref="A48:D48"/>
    <mergeCell ref="A47:D47"/>
    <mergeCell ref="A34:J34"/>
    <mergeCell ref="A49:C49"/>
    <mergeCell ref="A50:C50"/>
    <mergeCell ref="A51:C51"/>
    <mergeCell ref="A52:C52"/>
    <mergeCell ref="A53:C53"/>
    <mergeCell ref="A54:C54"/>
    <mergeCell ref="G49:J49"/>
    <mergeCell ref="A35:J35"/>
  </mergeCells>
  <pageMargins left="0.7" right="0.7" top="0.75" bottom="0.75" header="0.3" footer="0.3"/>
  <pageSetup scale="63" orientation="portrait" r:id="rId1"/>
  <headerFooter>
    <oddFooter>&amp;L&amp;D</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6AA78-BC46-4202-A80B-083623002066}">
  <sheetPr>
    <tabColor theme="7" tint="0.79998168889431442"/>
    <pageSetUpPr fitToPage="1"/>
  </sheetPr>
  <dimension ref="A1:J55"/>
  <sheetViews>
    <sheetView showGridLines="0" topLeftCell="A30" zoomScale="112" zoomScaleNormal="112" workbookViewId="0">
      <selection activeCell="E31" sqref="E31"/>
    </sheetView>
  </sheetViews>
  <sheetFormatPr defaultColWidth="8.85546875" defaultRowHeight="15" x14ac:dyDescent="0.25"/>
  <cols>
    <col min="1" max="1" width="6.85546875" customWidth="1"/>
    <col min="2" max="2" width="17.140625" customWidth="1"/>
    <col min="3" max="3" width="23.85546875" customWidth="1"/>
    <col min="4" max="4" width="13.85546875" customWidth="1"/>
    <col min="5" max="10" width="13.7109375" customWidth="1"/>
  </cols>
  <sheetData>
    <row r="1" spans="1:10" ht="18.75" x14ac:dyDescent="0.3">
      <c r="A1" s="251" t="s">
        <v>0</v>
      </c>
      <c r="B1" s="251"/>
      <c r="C1" s="251"/>
      <c r="D1" s="251"/>
      <c r="E1" s="251"/>
      <c r="F1" s="251"/>
      <c r="G1" s="251"/>
      <c r="H1" s="251"/>
      <c r="I1" s="251"/>
      <c r="J1" s="251"/>
    </row>
    <row r="2" spans="1:10" ht="18.75" customHeight="1" x14ac:dyDescent="0.3">
      <c r="A2" s="252" t="s">
        <v>47</v>
      </c>
      <c r="B2" s="252"/>
      <c r="C2" s="252"/>
      <c r="D2" s="252"/>
      <c r="E2" s="252"/>
      <c r="F2" s="252"/>
      <c r="G2" s="252"/>
      <c r="H2" s="252"/>
      <c r="I2" s="252"/>
      <c r="J2" s="252"/>
    </row>
    <row r="3" spans="1:10" x14ac:dyDescent="0.25">
      <c r="A3" s="32" t="s">
        <v>2</v>
      </c>
      <c r="B3" s="31"/>
      <c r="C3" s="31"/>
      <c r="D3" s="31"/>
      <c r="E3" s="31"/>
      <c r="F3" s="31"/>
    </row>
    <row r="4" spans="1:10" ht="19.5" customHeight="1" x14ac:dyDescent="0.3">
      <c r="A4" s="78"/>
      <c r="B4" s="31"/>
      <c r="C4" s="78"/>
      <c r="D4" s="78"/>
      <c r="E4" s="78"/>
      <c r="F4" s="78"/>
      <c r="G4" s="78"/>
      <c r="H4" s="78"/>
      <c r="I4" s="78"/>
      <c r="J4" s="78"/>
    </row>
    <row r="5" spans="1:10" x14ac:dyDescent="0.25">
      <c r="A5" s="1" t="s">
        <v>3</v>
      </c>
      <c r="B5" s="1"/>
      <c r="D5" s="35" t="str">
        <f>TEXT('FY Summary and Certification'!D4,)</f>
        <v/>
      </c>
      <c r="E5" s="35"/>
      <c r="F5" s="36"/>
      <c r="G5" s="35"/>
      <c r="H5" s="36"/>
      <c r="I5" s="35"/>
      <c r="J5" s="35"/>
    </row>
    <row r="6" spans="1:10" ht="15.6" customHeight="1" x14ac:dyDescent="0.25">
      <c r="A6" s="1" t="s">
        <v>48</v>
      </c>
      <c r="B6" s="1"/>
      <c r="D6" s="36" t="str">
        <f>'FY Summary and Certification'!D5</f>
        <v>2024-2025</v>
      </c>
      <c r="E6" s="35"/>
      <c r="F6" s="36"/>
      <c r="G6" s="35"/>
      <c r="H6" s="36"/>
      <c r="I6" s="35"/>
      <c r="J6" s="35"/>
    </row>
    <row r="7" spans="1:10" ht="14.45" customHeight="1" x14ac:dyDescent="0.3">
      <c r="A7" s="1" t="s">
        <v>6</v>
      </c>
      <c r="B7" s="78"/>
      <c r="D7" s="35" t="str">
        <f>TEXT('FY Summary and Certification'!D6,)</f>
        <v/>
      </c>
      <c r="E7" s="37"/>
      <c r="F7" s="37"/>
      <c r="G7" s="37"/>
      <c r="H7" s="37"/>
      <c r="I7" s="37"/>
      <c r="J7" s="37"/>
    </row>
    <row r="8" spans="1:10" ht="14.45" customHeight="1" x14ac:dyDescent="0.3">
      <c r="A8" s="1" t="s">
        <v>49</v>
      </c>
      <c r="B8" s="78"/>
      <c r="D8" s="174"/>
      <c r="E8" s="175"/>
      <c r="F8" s="175"/>
      <c r="G8" s="175"/>
      <c r="H8" s="175"/>
      <c r="I8" s="175"/>
      <c r="J8" s="175"/>
    </row>
    <row r="9" spans="1:10" ht="14.45" customHeight="1" x14ac:dyDescent="0.25">
      <c r="A9" s="1" t="s">
        <v>51</v>
      </c>
      <c r="B9" s="1"/>
      <c r="D9" s="174"/>
      <c r="E9" s="176"/>
      <c r="F9" s="176"/>
      <c r="G9" s="176"/>
      <c r="H9" s="176"/>
      <c r="I9" s="176"/>
      <c r="J9" s="176"/>
    </row>
    <row r="10" spans="1:10" ht="14.45" customHeight="1" x14ac:dyDescent="0.25">
      <c r="A10" s="1" t="s">
        <v>52</v>
      </c>
      <c r="B10" s="1"/>
      <c r="D10" s="19">
        <v>45474</v>
      </c>
      <c r="E10" s="2"/>
      <c r="F10" s="2"/>
      <c r="G10" s="2"/>
      <c r="H10" s="2"/>
      <c r="I10" s="2"/>
      <c r="J10" s="2"/>
    </row>
    <row r="11" spans="1:10" ht="14.45" customHeight="1" x14ac:dyDescent="0.25">
      <c r="A11" s="1" t="s">
        <v>9</v>
      </c>
      <c r="B11" s="1"/>
      <c r="D11" s="2" t="s">
        <v>10</v>
      </c>
      <c r="E11" s="2"/>
      <c r="F11" s="2"/>
      <c r="G11" s="2"/>
      <c r="H11" s="2"/>
      <c r="I11" s="2"/>
      <c r="J11" s="2"/>
    </row>
    <row r="12" spans="1:10" ht="15.75" thickBot="1" x14ac:dyDescent="0.3">
      <c r="A12" s="3"/>
      <c r="B12" s="3"/>
      <c r="C12" s="3"/>
      <c r="D12" s="3"/>
      <c r="E12" s="3"/>
      <c r="F12" s="3"/>
      <c r="G12" s="3"/>
      <c r="H12" s="3"/>
      <c r="I12" s="3"/>
      <c r="J12" s="3"/>
    </row>
    <row r="13" spans="1:10" ht="51.75" thickBot="1" x14ac:dyDescent="0.3">
      <c r="A13" s="256" t="s">
        <v>54</v>
      </c>
      <c r="B13" s="257"/>
      <c r="C13" s="257"/>
      <c r="D13" s="79" t="s">
        <v>55</v>
      </c>
      <c r="E13" s="87" t="s">
        <v>56</v>
      </c>
      <c r="F13" s="94" t="s">
        <v>57</v>
      </c>
      <c r="G13" s="95" t="s">
        <v>58</v>
      </c>
      <c r="H13" s="29" t="s">
        <v>59</v>
      </c>
      <c r="I13" s="97" t="s">
        <v>60</v>
      </c>
      <c r="J13" s="98" t="s">
        <v>61</v>
      </c>
    </row>
    <row r="14" spans="1:10" ht="17.100000000000001" customHeight="1" x14ac:dyDescent="0.25">
      <c r="A14" s="236" t="s">
        <v>18</v>
      </c>
      <c r="B14" s="237"/>
      <c r="C14" s="238"/>
      <c r="D14" s="80">
        <f>'FY Summary and Certification'!D12</f>
        <v>0</v>
      </c>
      <c r="E14" s="163">
        <f>SUM(E15:E16)</f>
        <v>0</v>
      </c>
      <c r="F14" s="142">
        <f>0.5*E14</f>
        <v>0</v>
      </c>
      <c r="G14" s="163">
        <f>SUM(G15:G16)</f>
        <v>0</v>
      </c>
      <c r="H14" s="148">
        <f>0.5*G14</f>
        <v>0</v>
      </c>
      <c r="I14" s="163">
        <f>SUM(I15:I16)</f>
        <v>0</v>
      </c>
      <c r="J14" s="155">
        <f>0.5*I14</f>
        <v>0</v>
      </c>
    </row>
    <row r="15" spans="1:10" x14ac:dyDescent="0.25">
      <c r="A15" s="4"/>
      <c r="B15" s="5" t="s">
        <v>19</v>
      </c>
      <c r="C15" s="6"/>
      <c r="D15" s="81">
        <f>'FY Summary and Certification'!D13</f>
        <v>0</v>
      </c>
      <c r="E15" s="88">
        <v>0</v>
      </c>
      <c r="F15" s="143">
        <f>0.5*E15</f>
        <v>0</v>
      </c>
      <c r="G15" s="88">
        <v>0</v>
      </c>
      <c r="H15" s="149">
        <f>0.5*G15</f>
        <v>0</v>
      </c>
      <c r="I15" s="164">
        <f>E15+G15</f>
        <v>0</v>
      </c>
      <c r="J15" s="156">
        <f>I15*0.5</f>
        <v>0</v>
      </c>
    </row>
    <row r="16" spans="1:10" x14ac:dyDescent="0.25">
      <c r="A16" s="7"/>
      <c r="B16" s="8" t="s">
        <v>20</v>
      </c>
      <c r="C16" s="9"/>
      <c r="D16" s="81">
        <f>'FY Summary and Certification'!D14</f>
        <v>0</v>
      </c>
      <c r="E16" s="219">
        <v>0</v>
      </c>
      <c r="F16" s="143">
        <f>0.5*E16</f>
        <v>0</v>
      </c>
      <c r="G16" s="88">
        <v>0</v>
      </c>
      <c r="H16" s="149">
        <f>0.5*G16</f>
        <v>0</v>
      </c>
      <c r="I16" s="164">
        <f>E16+G16</f>
        <v>0</v>
      </c>
      <c r="J16" s="156">
        <f>I16*0.5</f>
        <v>0</v>
      </c>
    </row>
    <row r="17" spans="1:10" ht="17.100000000000001" customHeight="1" x14ac:dyDescent="0.25">
      <c r="A17" s="10" t="s">
        <v>21</v>
      </c>
      <c r="B17" s="203"/>
      <c r="C17" s="203"/>
      <c r="D17" s="206">
        <f>'FY Summary and Certification'!D15</f>
        <v>0</v>
      </c>
      <c r="E17" s="207">
        <f t="shared" ref="E17:H17" si="0">E18</f>
        <v>0</v>
      </c>
      <c r="F17" s="116">
        <f t="shared" si="0"/>
        <v>0</v>
      </c>
      <c r="G17" s="207">
        <f t="shared" si="0"/>
        <v>0</v>
      </c>
      <c r="H17" s="104">
        <f t="shared" si="0"/>
        <v>0</v>
      </c>
      <c r="I17" s="215">
        <f>I18</f>
        <v>0</v>
      </c>
      <c r="J17" s="216">
        <f>0.5*I17</f>
        <v>0</v>
      </c>
    </row>
    <row r="18" spans="1:10" ht="15.75" thickBot="1" x14ac:dyDescent="0.3">
      <c r="A18" s="204"/>
      <c r="B18" s="8" t="s">
        <v>22</v>
      </c>
      <c r="C18" s="205"/>
      <c r="D18" s="202">
        <f>'FY Summary and Certification'!D16</f>
        <v>0</v>
      </c>
      <c r="E18" s="88">
        <v>0</v>
      </c>
      <c r="F18" s="208">
        <f t="shared" ref="F18" si="1">0.5*E18</f>
        <v>0</v>
      </c>
      <c r="G18" s="88">
        <v>0</v>
      </c>
      <c r="H18" s="149">
        <f t="shared" ref="H18" si="2">0.5*G18</f>
        <v>0</v>
      </c>
      <c r="I18" s="164">
        <f>E18+G18</f>
        <v>0</v>
      </c>
      <c r="J18" s="156">
        <f t="shared" ref="J18" si="3">I18*0.5</f>
        <v>0</v>
      </c>
    </row>
    <row r="19" spans="1:10" ht="17.100000000000001" customHeight="1" x14ac:dyDescent="0.25">
      <c r="A19" s="10" t="s">
        <v>23</v>
      </c>
      <c r="B19" s="11"/>
      <c r="C19" s="12"/>
      <c r="D19" s="82">
        <f>'FY Summary and Certification'!D17</f>
        <v>0</v>
      </c>
      <c r="E19" s="170">
        <f>SUM(E20:E25)</f>
        <v>0</v>
      </c>
      <c r="F19" s="142">
        <f>0.5*E19</f>
        <v>0</v>
      </c>
      <c r="G19" s="163">
        <f>SUM(G20:G25)</f>
        <v>0</v>
      </c>
      <c r="H19" s="148">
        <f>0.5*G19</f>
        <v>0</v>
      </c>
      <c r="I19" s="163">
        <f>SUM(I20:I25)</f>
        <v>0</v>
      </c>
      <c r="J19" s="155">
        <f>0.5*I19</f>
        <v>0</v>
      </c>
    </row>
    <row r="20" spans="1:10" x14ac:dyDescent="0.25">
      <c r="A20" s="7"/>
      <c r="B20" s="8" t="s">
        <v>62</v>
      </c>
      <c r="C20" s="9"/>
      <c r="D20" s="81">
        <f>'FY Summary and Certification'!D18</f>
        <v>0</v>
      </c>
      <c r="E20" s="88">
        <v>0</v>
      </c>
      <c r="F20" s="143">
        <f t="shared" ref="F20:H25" si="4">0.5*E20</f>
        <v>0</v>
      </c>
      <c r="G20" s="88">
        <v>0</v>
      </c>
      <c r="H20" s="149">
        <f t="shared" si="4"/>
        <v>0</v>
      </c>
      <c r="I20" s="164">
        <f>E20+G20</f>
        <v>0</v>
      </c>
      <c r="J20" s="156">
        <f t="shared" ref="J20:J25" si="5">I20*0.5</f>
        <v>0</v>
      </c>
    </row>
    <row r="21" spans="1:10" x14ac:dyDescent="0.25">
      <c r="A21" s="7"/>
      <c r="B21" s="8" t="s">
        <v>25</v>
      </c>
      <c r="C21" s="9"/>
      <c r="D21" s="81">
        <f>'FY Summary and Certification'!D19</f>
        <v>0</v>
      </c>
      <c r="E21" s="88">
        <v>0</v>
      </c>
      <c r="F21" s="143">
        <f t="shared" si="4"/>
        <v>0</v>
      </c>
      <c r="G21" s="88">
        <v>0</v>
      </c>
      <c r="H21" s="149">
        <f t="shared" si="4"/>
        <v>0</v>
      </c>
      <c r="I21" s="164">
        <f t="shared" ref="I21:I25" si="6">E21+G21</f>
        <v>0</v>
      </c>
      <c r="J21" s="156">
        <f t="shared" si="5"/>
        <v>0</v>
      </c>
    </row>
    <row r="22" spans="1:10" x14ac:dyDescent="0.25">
      <c r="A22" s="7"/>
      <c r="B22" s="8" t="s">
        <v>26</v>
      </c>
      <c r="C22" s="9"/>
      <c r="D22" s="81">
        <f>'FY Summary and Certification'!D20</f>
        <v>0</v>
      </c>
      <c r="E22" s="88">
        <v>0</v>
      </c>
      <c r="F22" s="143">
        <f t="shared" si="4"/>
        <v>0</v>
      </c>
      <c r="G22" s="88">
        <v>0</v>
      </c>
      <c r="H22" s="149">
        <f t="shared" si="4"/>
        <v>0</v>
      </c>
      <c r="I22" s="164">
        <f t="shared" si="6"/>
        <v>0</v>
      </c>
      <c r="J22" s="156">
        <f t="shared" si="5"/>
        <v>0</v>
      </c>
    </row>
    <row r="23" spans="1:10" x14ac:dyDescent="0.25">
      <c r="A23" s="7"/>
      <c r="B23" s="8" t="s">
        <v>63</v>
      </c>
      <c r="C23" s="9"/>
      <c r="D23" s="81">
        <f>'FY Summary and Certification'!D21</f>
        <v>0</v>
      </c>
      <c r="E23" s="88">
        <v>0</v>
      </c>
      <c r="F23" s="143">
        <f t="shared" si="4"/>
        <v>0</v>
      </c>
      <c r="G23" s="88">
        <v>0</v>
      </c>
      <c r="H23" s="149">
        <f t="shared" si="4"/>
        <v>0</v>
      </c>
      <c r="I23" s="164">
        <f t="shared" si="6"/>
        <v>0</v>
      </c>
      <c r="J23" s="156">
        <f t="shared" si="5"/>
        <v>0</v>
      </c>
    </row>
    <row r="24" spans="1:10" x14ac:dyDescent="0.25">
      <c r="A24" s="7"/>
      <c r="B24" s="8" t="s">
        <v>28</v>
      </c>
      <c r="C24" s="9"/>
      <c r="D24" s="81">
        <f>'FY Summary and Certification'!D22</f>
        <v>0</v>
      </c>
      <c r="E24" s="88">
        <v>0</v>
      </c>
      <c r="F24" s="143">
        <f t="shared" si="4"/>
        <v>0</v>
      </c>
      <c r="G24" s="88">
        <v>0</v>
      </c>
      <c r="H24" s="149">
        <f t="shared" si="4"/>
        <v>0</v>
      </c>
      <c r="I24" s="164">
        <f t="shared" si="6"/>
        <v>0</v>
      </c>
      <c r="J24" s="156">
        <f t="shared" si="5"/>
        <v>0</v>
      </c>
    </row>
    <row r="25" spans="1:10" x14ac:dyDescent="0.25">
      <c r="A25" s="47"/>
      <c r="B25" s="48" t="s">
        <v>29</v>
      </c>
      <c r="C25" s="49"/>
      <c r="D25" s="83">
        <f>'FY Summary and Certification'!D23</f>
        <v>0</v>
      </c>
      <c r="E25" s="89">
        <v>0</v>
      </c>
      <c r="F25" s="144">
        <f t="shared" si="4"/>
        <v>0</v>
      </c>
      <c r="G25" s="89">
        <v>0</v>
      </c>
      <c r="H25" s="150">
        <f t="shared" si="4"/>
        <v>0</v>
      </c>
      <c r="I25" s="164">
        <f t="shared" si="6"/>
        <v>0</v>
      </c>
      <c r="J25" s="157">
        <f t="shared" si="5"/>
        <v>0</v>
      </c>
    </row>
    <row r="26" spans="1:10" ht="16.5" customHeight="1" thickBot="1" x14ac:dyDescent="0.3">
      <c r="A26" s="58" t="s">
        <v>64</v>
      </c>
      <c r="B26" s="59"/>
      <c r="C26" s="60"/>
      <c r="D26" s="84">
        <f>D14+D19+D17</f>
        <v>0</v>
      </c>
      <c r="E26" s="90">
        <f t="shared" ref="E26:J26" si="7">E14+E19+E17</f>
        <v>0</v>
      </c>
      <c r="F26" s="84">
        <f t="shared" si="7"/>
        <v>0</v>
      </c>
      <c r="G26" s="90">
        <f t="shared" si="7"/>
        <v>0</v>
      </c>
      <c r="H26" s="151">
        <f t="shared" si="7"/>
        <v>0</v>
      </c>
      <c r="I26" s="90">
        <f t="shared" si="7"/>
        <v>0</v>
      </c>
      <c r="J26" s="158">
        <f t="shared" si="7"/>
        <v>0</v>
      </c>
    </row>
    <row r="27" spans="1:10" ht="17.100000000000001" customHeight="1" x14ac:dyDescent="0.25">
      <c r="A27" s="44" t="s">
        <v>31</v>
      </c>
      <c r="B27" s="45"/>
      <c r="C27" s="46"/>
      <c r="D27" s="141">
        <f>'FY Summary and Certification'!D25</f>
        <v>0</v>
      </c>
      <c r="E27" s="171">
        <f>SUM(E28:E30)</f>
        <v>0</v>
      </c>
      <c r="F27" s="145">
        <f>0.5*E27</f>
        <v>0</v>
      </c>
      <c r="G27" s="165">
        <f>SUM(G28:G30)</f>
        <v>0</v>
      </c>
      <c r="H27" s="152">
        <f>0.5*G27</f>
        <v>0</v>
      </c>
      <c r="I27" s="165">
        <f>SUM(I28:I30)</f>
        <v>0</v>
      </c>
      <c r="J27" s="159">
        <f>0.5*I27</f>
        <v>0</v>
      </c>
    </row>
    <row r="28" spans="1:10" x14ac:dyDescent="0.25">
      <c r="A28" s="7"/>
      <c r="B28" s="8" t="s">
        <v>32</v>
      </c>
      <c r="C28" s="9"/>
      <c r="D28" s="81">
        <f>'FY Summary and Certification'!D26</f>
        <v>0</v>
      </c>
      <c r="E28" s="88">
        <v>0</v>
      </c>
      <c r="F28" s="143">
        <f>0.5*E28</f>
        <v>0</v>
      </c>
      <c r="G28" s="88">
        <v>0</v>
      </c>
      <c r="H28" s="149">
        <f>0.5*G28</f>
        <v>0</v>
      </c>
      <c r="I28" s="164">
        <f>E28+G28</f>
        <v>0</v>
      </c>
      <c r="J28" s="156">
        <f>I28*0.5</f>
        <v>0</v>
      </c>
    </row>
    <row r="29" spans="1:10" x14ac:dyDescent="0.25">
      <c r="A29" s="7"/>
      <c r="B29" s="8" t="s">
        <v>33</v>
      </c>
      <c r="C29" s="9"/>
      <c r="D29" s="81">
        <f>'FY Summary and Certification'!D27</f>
        <v>0</v>
      </c>
      <c r="E29" s="88">
        <v>0</v>
      </c>
      <c r="F29" s="143">
        <f>0.5*E29</f>
        <v>0</v>
      </c>
      <c r="G29" s="88">
        <v>0</v>
      </c>
      <c r="H29" s="149">
        <f>0.5*G29</f>
        <v>0</v>
      </c>
      <c r="I29" s="164">
        <f t="shared" ref="I29:I30" si="8">E29+G29</f>
        <v>0</v>
      </c>
      <c r="J29" s="156">
        <f>I29*0.5</f>
        <v>0</v>
      </c>
    </row>
    <row r="30" spans="1:10" ht="15" customHeight="1" thickBot="1" x14ac:dyDescent="0.3">
      <c r="A30" s="13"/>
      <c r="B30" s="14" t="s">
        <v>34</v>
      </c>
      <c r="C30" s="15"/>
      <c r="D30" s="85">
        <f>'FY Summary and Certification'!D28</f>
        <v>0</v>
      </c>
      <c r="E30" s="92">
        <v>0</v>
      </c>
      <c r="F30" s="146">
        <f>0.5*E30</f>
        <v>0</v>
      </c>
      <c r="G30" s="92">
        <v>0</v>
      </c>
      <c r="H30" s="153">
        <f>0.5*G30</f>
        <v>0</v>
      </c>
      <c r="I30" s="164">
        <f t="shared" si="8"/>
        <v>0</v>
      </c>
      <c r="J30" s="160">
        <f>I30*0.5</f>
        <v>0</v>
      </c>
    </row>
    <row r="31" spans="1:10" ht="16.5" customHeight="1" thickBot="1" x14ac:dyDescent="0.3">
      <c r="A31" s="258" t="s">
        <v>65</v>
      </c>
      <c r="B31" s="259"/>
      <c r="C31" s="259"/>
      <c r="D31" s="86">
        <f>D14+D19+D27+D17</f>
        <v>0</v>
      </c>
      <c r="E31" s="93">
        <f t="shared" ref="E31:J31" si="9">E14+E19+E27+E17</f>
        <v>0</v>
      </c>
      <c r="F31" s="86">
        <f t="shared" si="9"/>
        <v>0</v>
      </c>
      <c r="G31" s="93">
        <f t="shared" si="9"/>
        <v>0</v>
      </c>
      <c r="H31" s="154">
        <f t="shared" si="9"/>
        <v>0</v>
      </c>
      <c r="I31" s="93">
        <f t="shared" si="9"/>
        <v>0</v>
      </c>
      <c r="J31" s="161">
        <f t="shared" si="9"/>
        <v>0</v>
      </c>
    </row>
    <row r="32" spans="1:10" ht="16.5" customHeight="1" thickBot="1" x14ac:dyDescent="0.3">
      <c r="A32" s="50"/>
      <c r="B32" s="51"/>
      <c r="C32" s="51"/>
      <c r="D32" s="51"/>
      <c r="E32" s="51" t="s">
        <v>66</v>
      </c>
      <c r="F32" s="147">
        <f>10%*F31</f>
        <v>0</v>
      </c>
      <c r="G32" s="52" t="s">
        <v>67</v>
      </c>
      <c r="H32" s="147">
        <f>10%*H31</f>
        <v>0</v>
      </c>
      <c r="I32" s="52"/>
      <c r="J32" s="162">
        <f>F32+H32</f>
        <v>0</v>
      </c>
    </row>
    <row r="33" spans="1:10" ht="16.5" customHeight="1" thickTop="1" thickBot="1" x14ac:dyDescent="0.3">
      <c r="A33" s="253" t="s">
        <v>68</v>
      </c>
      <c r="B33" s="254"/>
      <c r="C33" s="254"/>
      <c r="D33" s="254"/>
      <c r="E33" s="255"/>
      <c r="F33" s="43">
        <f>F31-F32</f>
        <v>0</v>
      </c>
      <c r="G33" s="30"/>
      <c r="H33" s="43">
        <f>H31-H32</f>
        <v>0</v>
      </c>
      <c r="I33" s="30"/>
      <c r="J33" s="99">
        <f>J31-J32</f>
        <v>0</v>
      </c>
    </row>
    <row r="34" spans="1:10" ht="33.950000000000003" customHeight="1" x14ac:dyDescent="0.3">
      <c r="A34" s="235" t="s">
        <v>69</v>
      </c>
      <c r="B34" s="235"/>
      <c r="C34" s="235"/>
      <c r="D34" s="235"/>
      <c r="E34" s="235"/>
      <c r="F34" s="235"/>
      <c r="G34" s="235"/>
      <c r="H34" s="235"/>
      <c r="I34" s="235"/>
      <c r="J34" s="235"/>
    </row>
    <row r="35" spans="1:10" ht="28.5" customHeight="1" x14ac:dyDescent="0.25">
      <c r="A35" s="239" t="s">
        <v>70</v>
      </c>
      <c r="B35" s="239"/>
      <c r="C35" s="239"/>
      <c r="D35" s="239"/>
      <c r="E35" s="239"/>
      <c r="F35" s="239"/>
      <c r="G35" s="239"/>
      <c r="H35" s="239"/>
      <c r="I35" s="239"/>
      <c r="J35" s="239"/>
    </row>
    <row r="36" spans="1:10" ht="12.6" hidden="1" customHeight="1" x14ac:dyDescent="0.25">
      <c r="A36" t="s">
        <v>71</v>
      </c>
      <c r="B36" t="s">
        <v>72</v>
      </c>
      <c r="C36" t="s">
        <v>73</v>
      </c>
      <c r="D36" t="s">
        <v>74</v>
      </c>
      <c r="E36" t="s">
        <v>75</v>
      </c>
      <c r="F36" t="s">
        <v>76</v>
      </c>
      <c r="G36" t="s">
        <v>77</v>
      </c>
      <c r="H36" t="s">
        <v>78</v>
      </c>
      <c r="I36" t="s">
        <v>79</v>
      </c>
      <c r="J36" t="s">
        <v>80</v>
      </c>
    </row>
    <row r="37" spans="1:10" ht="34.5" customHeight="1" x14ac:dyDescent="0.25">
      <c r="A37" s="33"/>
      <c r="B37" s="221" t="s">
        <v>81</v>
      </c>
      <c r="C37" s="28"/>
      <c r="D37" s="34" t="s">
        <v>82</v>
      </c>
      <c r="E37" s="34" t="s">
        <v>83</v>
      </c>
      <c r="F37" s="34" t="s">
        <v>25</v>
      </c>
      <c r="G37" s="34" t="s">
        <v>26</v>
      </c>
      <c r="H37" s="34" t="s">
        <v>84</v>
      </c>
      <c r="I37" s="34" t="s">
        <v>85</v>
      </c>
      <c r="J37" s="34" t="s">
        <v>29</v>
      </c>
    </row>
    <row r="38" spans="1:10" x14ac:dyDescent="0.25">
      <c r="A38" s="112"/>
      <c r="B38" s="113" t="s">
        <v>86</v>
      </c>
      <c r="C38" s="113"/>
      <c r="D38" s="100"/>
      <c r="E38" s="101"/>
      <c r="F38" s="101"/>
      <c r="G38" s="101"/>
      <c r="H38" s="101"/>
      <c r="I38" s="101"/>
      <c r="J38" s="101"/>
    </row>
    <row r="39" spans="1:10" x14ac:dyDescent="0.25">
      <c r="A39" s="112"/>
      <c r="B39" s="113" t="s">
        <v>87</v>
      </c>
      <c r="C39" s="113"/>
      <c r="D39" s="101"/>
      <c r="E39" s="101"/>
      <c r="F39" s="101"/>
      <c r="G39" s="101"/>
      <c r="H39" s="101"/>
      <c r="I39" s="101"/>
      <c r="J39" s="101"/>
    </row>
    <row r="40" spans="1:10" x14ac:dyDescent="0.25">
      <c r="A40" s="112"/>
      <c r="B40" s="113">
        <v>0</v>
      </c>
      <c r="C40" s="113">
        <v>0</v>
      </c>
      <c r="D40" s="101"/>
      <c r="E40" s="101"/>
      <c r="F40" s="101"/>
      <c r="G40" s="101"/>
      <c r="H40" s="101"/>
      <c r="I40" s="101"/>
      <c r="J40" s="101"/>
    </row>
    <row r="41" spans="1:10" x14ac:dyDescent="0.25">
      <c r="A41" s="112"/>
      <c r="B41" s="113" t="s">
        <v>88</v>
      </c>
      <c r="C41" s="113"/>
      <c r="D41" s="101"/>
      <c r="E41" s="101"/>
      <c r="F41" s="101"/>
      <c r="G41" s="101"/>
      <c r="H41" s="101"/>
      <c r="I41" s="101"/>
      <c r="J41" s="101"/>
    </row>
    <row r="42" spans="1:10" x14ac:dyDescent="0.25">
      <c r="A42" s="112"/>
      <c r="B42" s="113" t="s">
        <v>88</v>
      </c>
      <c r="C42" s="113"/>
      <c r="D42" s="101"/>
      <c r="E42" s="101"/>
      <c r="F42" s="101"/>
      <c r="G42" s="101"/>
      <c r="H42" s="101"/>
      <c r="I42" s="101"/>
      <c r="J42" s="101"/>
    </row>
    <row r="43" spans="1:10" x14ac:dyDescent="0.25">
      <c r="A43" s="112"/>
      <c r="B43" s="113" t="s">
        <v>88</v>
      </c>
      <c r="C43" s="113"/>
      <c r="D43" s="101"/>
      <c r="E43" s="101"/>
      <c r="F43" s="101"/>
      <c r="G43" s="101"/>
      <c r="H43" s="101"/>
      <c r="I43" s="101"/>
      <c r="J43" s="101"/>
    </row>
    <row r="44" spans="1:10" x14ac:dyDescent="0.25">
      <c r="A44" s="22"/>
      <c r="B44" s="113" t="s">
        <v>88</v>
      </c>
      <c r="C44" s="113"/>
      <c r="D44" s="101"/>
      <c r="E44" s="101"/>
      <c r="F44" s="101"/>
      <c r="G44" s="101"/>
      <c r="H44" s="101"/>
      <c r="I44" s="101"/>
      <c r="J44" s="101"/>
    </row>
    <row r="45" spans="1:10" x14ac:dyDescent="0.25">
      <c r="A45" s="113"/>
      <c r="B45" s="113" t="s">
        <v>89</v>
      </c>
      <c r="C45" s="113"/>
      <c r="D45" s="101"/>
      <c r="E45" s="101"/>
      <c r="F45" s="101"/>
      <c r="G45" s="101"/>
      <c r="H45" s="101"/>
      <c r="I45" s="101"/>
      <c r="J45" s="101"/>
    </row>
    <row r="47" spans="1:10" ht="18.75" x14ac:dyDescent="0.25">
      <c r="A47" s="240" t="s">
        <v>90</v>
      </c>
      <c r="B47" s="240"/>
      <c r="C47" s="240"/>
      <c r="D47" s="240"/>
      <c r="E47" s="27"/>
      <c r="F47" s="27"/>
    </row>
    <row r="48" spans="1:10" ht="36.200000000000003" customHeight="1" thickBot="1" x14ac:dyDescent="0.3">
      <c r="A48" s="241" t="s">
        <v>91</v>
      </c>
      <c r="B48" s="241"/>
      <c r="C48" s="241"/>
      <c r="D48" s="241"/>
      <c r="E48" s="42"/>
      <c r="F48" s="42"/>
      <c r="G48" s="42"/>
      <c r="H48" s="42"/>
    </row>
    <row r="49" spans="1:10" ht="14.45" customHeight="1" thickBot="1" x14ac:dyDescent="0.3">
      <c r="A49" s="242" t="s">
        <v>92</v>
      </c>
      <c r="B49" s="243"/>
      <c r="C49" s="243"/>
      <c r="D49" s="172">
        <f>PRIOR!D50</f>
        <v>0</v>
      </c>
      <c r="F49" s="25"/>
      <c r="G49" s="248" t="s">
        <v>93</v>
      </c>
      <c r="H49" s="249"/>
      <c r="I49" s="249"/>
      <c r="J49" s="250"/>
    </row>
    <row r="50" spans="1:10" ht="33" customHeight="1" thickBot="1" x14ac:dyDescent="0.3">
      <c r="A50" s="244" t="s">
        <v>94</v>
      </c>
      <c r="B50" s="245"/>
      <c r="C50" s="245"/>
      <c r="D50" s="173">
        <f>PRIOR!D51</f>
        <v>0</v>
      </c>
      <c r="G50" s="72" t="s">
        <v>95</v>
      </c>
      <c r="H50" s="73"/>
      <c r="I50" s="70"/>
      <c r="J50" s="71"/>
    </row>
    <row r="51" spans="1:10" ht="15.75" thickTop="1" x14ac:dyDescent="0.25">
      <c r="A51" s="246" t="s">
        <v>96</v>
      </c>
      <c r="B51" s="247"/>
      <c r="C51" s="247"/>
      <c r="D51" s="61">
        <f>IFERROR(D50/D49,0)</f>
        <v>0</v>
      </c>
      <c r="G51" s="72"/>
      <c r="H51" s="25"/>
      <c r="J51" s="74" t="s">
        <v>45</v>
      </c>
    </row>
    <row r="52" spans="1:10" ht="47.85" customHeight="1" thickBot="1" x14ac:dyDescent="0.3">
      <c r="A52" s="244" t="s">
        <v>97</v>
      </c>
      <c r="B52" s="245"/>
      <c r="C52" s="245"/>
      <c r="D52" s="173">
        <f>PRIOR!D53</f>
        <v>0</v>
      </c>
      <c r="G52" s="115" t="s">
        <v>98</v>
      </c>
      <c r="H52" s="73"/>
      <c r="I52" s="70"/>
      <c r="J52" s="75"/>
    </row>
    <row r="53" spans="1:10" ht="14.45" customHeight="1" thickTop="1" x14ac:dyDescent="0.25">
      <c r="A53" s="233" t="s">
        <v>99</v>
      </c>
      <c r="B53" s="234"/>
      <c r="C53" s="234"/>
      <c r="D53" s="61">
        <f>(D49-D52)*D51</f>
        <v>0</v>
      </c>
      <c r="G53" s="72"/>
      <c r="H53" s="25"/>
      <c r="J53" s="76" t="s">
        <v>45</v>
      </c>
    </row>
    <row r="54" spans="1:10" ht="30.75" customHeight="1" thickBot="1" x14ac:dyDescent="0.3">
      <c r="A54" s="244" t="s">
        <v>100</v>
      </c>
      <c r="B54" s="245"/>
      <c r="C54" s="245"/>
      <c r="D54" s="169">
        <v>0</v>
      </c>
      <c r="G54" s="72" t="s">
        <v>101</v>
      </c>
      <c r="H54" s="73"/>
      <c r="I54" s="70"/>
      <c r="J54" s="75"/>
    </row>
    <row r="55" spans="1:10" ht="30.95" customHeight="1" thickTop="1" thickBot="1" x14ac:dyDescent="0.3">
      <c r="A55" s="233" t="s">
        <v>102</v>
      </c>
      <c r="B55" s="234"/>
      <c r="C55" s="234"/>
      <c r="D55" s="61">
        <f>D54*D53</f>
        <v>0</v>
      </c>
      <c r="G55" s="68"/>
      <c r="H55" s="69"/>
      <c r="I55" s="69"/>
      <c r="J55" s="77" t="s">
        <v>45</v>
      </c>
    </row>
  </sheetData>
  <sheetProtection algorithmName="SHA-512" hashValue="ASVp/p1Y7TJTk/dA6ISugtt0BPgnJs0wdrXfNd3J00IyG8DEr2reT71r7AAN2uzzIykfLunITEj4xb05wX5GqA==" saltValue="/wAw3K/bP1uo46M3oJAJ1w=="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55:C55"/>
    <mergeCell ref="A34:J34"/>
    <mergeCell ref="A35:J35"/>
    <mergeCell ref="A47:D47"/>
    <mergeCell ref="A48:D48"/>
    <mergeCell ref="A49:C49"/>
    <mergeCell ref="G49:J49"/>
    <mergeCell ref="A50:C50"/>
    <mergeCell ref="A51:C51"/>
    <mergeCell ref="A52:C52"/>
    <mergeCell ref="A53:C53"/>
    <mergeCell ref="A54:C54"/>
    <mergeCell ref="A33:E33"/>
    <mergeCell ref="A1:J1"/>
    <mergeCell ref="A2:J2"/>
    <mergeCell ref="A13:C13"/>
    <mergeCell ref="A14:C14"/>
    <mergeCell ref="A31:C31"/>
  </mergeCells>
  <pageMargins left="0.7" right="0.7" top="0.75" bottom="0.75" header="0.3" footer="0.3"/>
  <pageSetup scale="63" orientation="portrait" r:id="rId1"/>
  <headerFooter>
    <oddFooter>&amp;L&amp;D</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B59EE-D891-4701-9AE0-32843A56B5DD}">
  <sheetPr>
    <tabColor theme="7" tint="0.79998168889431442"/>
    <pageSetUpPr fitToPage="1"/>
  </sheetPr>
  <dimension ref="A1:J55"/>
  <sheetViews>
    <sheetView showGridLines="0" zoomScale="112" zoomScaleNormal="112" workbookViewId="0">
      <selection activeCell="N16" sqref="N16"/>
    </sheetView>
  </sheetViews>
  <sheetFormatPr defaultColWidth="8.85546875" defaultRowHeight="15" x14ac:dyDescent="0.25"/>
  <cols>
    <col min="1" max="1" width="6.85546875" customWidth="1"/>
    <col min="2" max="2" width="17.140625" customWidth="1"/>
    <col min="3" max="3" width="23.85546875" customWidth="1"/>
    <col min="4" max="4" width="13.85546875" customWidth="1"/>
    <col min="5" max="10" width="13.7109375" customWidth="1"/>
  </cols>
  <sheetData>
    <row r="1" spans="1:10" ht="18.75" x14ac:dyDescent="0.3">
      <c r="A1" s="251" t="s">
        <v>0</v>
      </c>
      <c r="B1" s="251"/>
      <c r="C1" s="251"/>
      <c r="D1" s="251"/>
      <c r="E1" s="251"/>
      <c r="F1" s="251"/>
      <c r="G1" s="251"/>
      <c r="H1" s="251"/>
      <c r="I1" s="251"/>
      <c r="J1" s="251"/>
    </row>
    <row r="2" spans="1:10" ht="18.75" customHeight="1" x14ac:dyDescent="0.3">
      <c r="A2" s="252" t="s">
        <v>47</v>
      </c>
      <c r="B2" s="252"/>
      <c r="C2" s="252"/>
      <c r="D2" s="252"/>
      <c r="E2" s="252"/>
      <c r="F2" s="252"/>
      <c r="G2" s="252"/>
      <c r="H2" s="252"/>
      <c r="I2" s="252"/>
      <c r="J2" s="252"/>
    </row>
    <row r="3" spans="1:10" x14ac:dyDescent="0.25">
      <c r="A3" s="32" t="s">
        <v>2</v>
      </c>
      <c r="B3" s="31"/>
      <c r="C3" s="31"/>
      <c r="D3" s="31"/>
      <c r="E3" s="31"/>
      <c r="F3" s="31"/>
    </row>
    <row r="4" spans="1:10" ht="19.5" customHeight="1" x14ac:dyDescent="0.3">
      <c r="A4" s="78"/>
      <c r="B4" s="31"/>
      <c r="C4" s="78"/>
      <c r="D4" s="78"/>
      <c r="E4" s="78"/>
      <c r="F4" s="78"/>
      <c r="G4" s="78"/>
      <c r="H4" s="78"/>
      <c r="I4" s="78"/>
      <c r="J4" s="78"/>
    </row>
    <row r="5" spans="1:10" x14ac:dyDescent="0.25">
      <c r="A5" s="1" t="s">
        <v>3</v>
      </c>
      <c r="B5" s="1"/>
      <c r="D5" s="35" t="str">
        <f>TEXT('FY Summary and Certification'!D4,)</f>
        <v/>
      </c>
      <c r="E5" s="35"/>
      <c r="F5" s="36"/>
      <c r="G5" s="35"/>
      <c r="H5" s="36"/>
      <c r="I5" s="35"/>
      <c r="J5" s="35"/>
    </row>
    <row r="6" spans="1:10" ht="15.6" customHeight="1" x14ac:dyDescent="0.25">
      <c r="A6" s="1" t="s">
        <v>48</v>
      </c>
      <c r="B6" s="1"/>
      <c r="D6" s="36" t="str">
        <f>'FY Summary and Certification'!D5</f>
        <v>2024-2025</v>
      </c>
      <c r="E6" s="35"/>
      <c r="F6" s="36"/>
      <c r="G6" s="35"/>
      <c r="H6" s="36"/>
      <c r="I6" s="35"/>
      <c r="J6" s="35"/>
    </row>
    <row r="7" spans="1:10" ht="14.45" customHeight="1" x14ac:dyDescent="0.3">
      <c r="A7" s="1" t="s">
        <v>6</v>
      </c>
      <c r="B7" s="78"/>
      <c r="D7" s="35" t="str">
        <f>TEXT('FY Summary and Certification'!D6,)</f>
        <v/>
      </c>
      <c r="E7" s="37"/>
      <c r="F7" s="37"/>
      <c r="G7" s="37"/>
      <c r="H7" s="37"/>
      <c r="I7" s="37"/>
      <c r="J7" s="37"/>
    </row>
    <row r="8" spans="1:10" ht="14.45" customHeight="1" x14ac:dyDescent="0.3">
      <c r="A8" s="1" t="s">
        <v>49</v>
      </c>
      <c r="B8" s="78"/>
      <c r="D8" s="174"/>
      <c r="E8" s="175"/>
      <c r="F8" s="175"/>
      <c r="G8" s="175"/>
      <c r="H8" s="175"/>
      <c r="I8" s="175"/>
      <c r="J8" s="175"/>
    </row>
    <row r="9" spans="1:10" ht="14.45" customHeight="1" x14ac:dyDescent="0.25">
      <c r="A9" s="1" t="s">
        <v>51</v>
      </c>
      <c r="B9" s="1"/>
      <c r="D9" s="174"/>
      <c r="E9" s="176"/>
      <c r="F9" s="176"/>
      <c r="G9" s="176"/>
      <c r="H9" s="176"/>
      <c r="I9" s="176"/>
      <c r="J9" s="176"/>
    </row>
    <row r="10" spans="1:10" ht="14.45" customHeight="1" x14ac:dyDescent="0.25">
      <c r="A10" s="1" t="s">
        <v>52</v>
      </c>
      <c r="B10" s="1"/>
      <c r="D10" s="19" t="s">
        <v>104</v>
      </c>
      <c r="E10" s="2"/>
      <c r="F10" s="2"/>
      <c r="G10" s="2"/>
      <c r="H10" s="2"/>
      <c r="I10" s="2"/>
      <c r="J10" s="2"/>
    </row>
    <row r="11" spans="1:10" ht="14.45" customHeight="1" x14ac:dyDescent="0.25">
      <c r="A11" s="1" t="s">
        <v>9</v>
      </c>
      <c r="B11" s="1"/>
      <c r="D11" s="2" t="s">
        <v>10</v>
      </c>
      <c r="E11" s="2"/>
      <c r="F11" s="2"/>
      <c r="G11" s="2"/>
      <c r="H11" s="2"/>
      <c r="I11" s="2"/>
      <c r="J11" s="2"/>
    </row>
    <row r="12" spans="1:10" ht="15.75" thickBot="1" x14ac:dyDescent="0.3">
      <c r="A12" s="3"/>
      <c r="B12" s="3"/>
      <c r="C12" s="3"/>
      <c r="D12" s="3"/>
      <c r="E12" s="3"/>
      <c r="F12" s="3"/>
      <c r="G12" s="3"/>
      <c r="H12" s="3"/>
      <c r="I12" s="3"/>
      <c r="J12" s="3"/>
    </row>
    <row r="13" spans="1:10" ht="51.75" thickBot="1" x14ac:dyDescent="0.3">
      <c r="A13" s="256" t="s">
        <v>54</v>
      </c>
      <c r="B13" s="257"/>
      <c r="C13" s="257"/>
      <c r="D13" s="79" t="s">
        <v>55</v>
      </c>
      <c r="E13" s="87" t="s">
        <v>56</v>
      </c>
      <c r="F13" s="94" t="s">
        <v>57</v>
      </c>
      <c r="G13" s="95" t="s">
        <v>58</v>
      </c>
      <c r="H13" s="29" t="s">
        <v>59</v>
      </c>
      <c r="I13" s="97" t="s">
        <v>60</v>
      </c>
      <c r="J13" s="98" t="s">
        <v>61</v>
      </c>
    </row>
    <row r="14" spans="1:10" ht="17.100000000000001" customHeight="1" x14ac:dyDescent="0.25">
      <c r="A14" s="236" t="s">
        <v>18</v>
      </c>
      <c r="B14" s="237"/>
      <c r="C14" s="238"/>
      <c r="D14" s="80">
        <f>'FY Summary and Certification'!D12</f>
        <v>0</v>
      </c>
      <c r="E14" s="163">
        <f>SUM(E15:E16)</f>
        <v>0</v>
      </c>
      <c r="F14" s="142">
        <f>0.5*E14</f>
        <v>0</v>
      </c>
      <c r="G14" s="163">
        <f>SUM(G15:G16)</f>
        <v>0</v>
      </c>
      <c r="H14" s="148">
        <f>0.5*G14</f>
        <v>0</v>
      </c>
      <c r="I14" s="163">
        <f>SUM(I15:I16)</f>
        <v>0</v>
      </c>
      <c r="J14" s="155">
        <f>0.5*I14</f>
        <v>0</v>
      </c>
    </row>
    <row r="15" spans="1:10" x14ac:dyDescent="0.25">
      <c r="A15" s="4"/>
      <c r="B15" s="5" t="s">
        <v>19</v>
      </c>
      <c r="C15" s="6"/>
      <c r="D15" s="81">
        <f>'FY Summary and Certification'!D13</f>
        <v>0</v>
      </c>
      <c r="E15" s="88">
        <v>0</v>
      </c>
      <c r="F15" s="143">
        <f>0.5*E15</f>
        <v>0</v>
      </c>
      <c r="G15" s="88">
        <v>0</v>
      </c>
      <c r="H15" s="149">
        <f>0.5*G15</f>
        <v>0</v>
      </c>
      <c r="I15" s="164">
        <f>E15+G15</f>
        <v>0</v>
      </c>
      <c r="J15" s="156">
        <f>I15*0.5</f>
        <v>0</v>
      </c>
    </row>
    <row r="16" spans="1:10" x14ac:dyDescent="0.25">
      <c r="A16" s="7"/>
      <c r="B16" s="8" t="s">
        <v>20</v>
      </c>
      <c r="C16" s="9"/>
      <c r="D16" s="81">
        <f>'FY Summary and Certification'!D14</f>
        <v>0</v>
      </c>
      <c r="E16" s="219">
        <v>0</v>
      </c>
      <c r="F16" s="143">
        <f>0.5*E16</f>
        <v>0</v>
      </c>
      <c r="G16" s="88">
        <v>0</v>
      </c>
      <c r="H16" s="149">
        <f>0.5*G16</f>
        <v>0</v>
      </c>
      <c r="I16" s="164">
        <f>E16+G16</f>
        <v>0</v>
      </c>
      <c r="J16" s="156">
        <f>I16*0.5</f>
        <v>0</v>
      </c>
    </row>
    <row r="17" spans="1:10" ht="17.100000000000001" customHeight="1" x14ac:dyDescent="0.25">
      <c r="A17" s="10" t="s">
        <v>21</v>
      </c>
      <c r="B17" s="203"/>
      <c r="C17" s="203"/>
      <c r="D17" s="206">
        <f>'FY Summary and Certification'!D15</f>
        <v>0</v>
      </c>
      <c r="E17" s="207">
        <f t="shared" ref="E17:H17" si="0">E18</f>
        <v>0</v>
      </c>
      <c r="F17" s="116">
        <f t="shared" si="0"/>
        <v>0</v>
      </c>
      <c r="G17" s="207">
        <f t="shared" si="0"/>
        <v>0</v>
      </c>
      <c r="H17" s="104">
        <f t="shared" si="0"/>
        <v>0</v>
      </c>
      <c r="I17" s="215">
        <f>I18</f>
        <v>0</v>
      </c>
      <c r="J17" s="216">
        <f>0.5*I17</f>
        <v>0</v>
      </c>
    </row>
    <row r="18" spans="1:10" ht="15.75" thickBot="1" x14ac:dyDescent="0.3">
      <c r="A18" s="204"/>
      <c r="B18" s="8" t="s">
        <v>22</v>
      </c>
      <c r="C18" s="205"/>
      <c r="D18" s="202">
        <f>'FY Summary and Certification'!D16</f>
        <v>0</v>
      </c>
      <c r="E18" s="88">
        <v>0</v>
      </c>
      <c r="F18" s="208">
        <f t="shared" ref="F18" si="1">0.5*E18</f>
        <v>0</v>
      </c>
      <c r="G18" s="88">
        <v>0</v>
      </c>
      <c r="H18" s="149">
        <f t="shared" ref="H18" si="2">0.5*G18</f>
        <v>0</v>
      </c>
      <c r="I18" s="164">
        <f>E18+G18</f>
        <v>0</v>
      </c>
      <c r="J18" s="156">
        <f t="shared" ref="J18" si="3">I18*0.5</f>
        <v>0</v>
      </c>
    </row>
    <row r="19" spans="1:10" ht="17.100000000000001" customHeight="1" x14ac:dyDescent="0.25">
      <c r="A19" s="10" t="s">
        <v>23</v>
      </c>
      <c r="B19" s="11"/>
      <c r="C19" s="12"/>
      <c r="D19" s="82">
        <f>'FY Summary and Certification'!D17</f>
        <v>0</v>
      </c>
      <c r="E19" s="170">
        <f>SUM(E20:E25)</f>
        <v>0</v>
      </c>
      <c r="F19" s="142">
        <f>0.5*E19</f>
        <v>0</v>
      </c>
      <c r="G19" s="163">
        <f>SUM(G20:G25)</f>
        <v>0</v>
      </c>
      <c r="H19" s="148">
        <f>0.5*G19</f>
        <v>0</v>
      </c>
      <c r="I19" s="163">
        <f>SUM(I20:I25)</f>
        <v>0</v>
      </c>
      <c r="J19" s="155">
        <f>0.5*I19</f>
        <v>0</v>
      </c>
    </row>
    <row r="20" spans="1:10" x14ac:dyDescent="0.25">
      <c r="A20" s="7"/>
      <c r="B20" s="8" t="s">
        <v>62</v>
      </c>
      <c r="C20" s="9"/>
      <c r="D20" s="81">
        <f>'FY Summary and Certification'!D18</f>
        <v>0</v>
      </c>
      <c r="E20" s="88">
        <v>0</v>
      </c>
      <c r="F20" s="143">
        <f t="shared" ref="F20:H25" si="4">0.5*E20</f>
        <v>0</v>
      </c>
      <c r="G20" s="88">
        <v>0</v>
      </c>
      <c r="H20" s="149">
        <f t="shared" si="4"/>
        <v>0</v>
      </c>
      <c r="I20" s="164">
        <f>E20+G20</f>
        <v>0</v>
      </c>
      <c r="J20" s="156">
        <f t="shared" ref="J20:J25" si="5">I20*0.5</f>
        <v>0</v>
      </c>
    </row>
    <row r="21" spans="1:10" x14ac:dyDescent="0.25">
      <c r="A21" s="7"/>
      <c r="B21" s="8" t="s">
        <v>25</v>
      </c>
      <c r="C21" s="9"/>
      <c r="D21" s="81">
        <f>'FY Summary and Certification'!D19</f>
        <v>0</v>
      </c>
      <c r="E21" s="88">
        <v>0</v>
      </c>
      <c r="F21" s="143">
        <f t="shared" si="4"/>
        <v>0</v>
      </c>
      <c r="G21" s="88">
        <v>0</v>
      </c>
      <c r="H21" s="149">
        <f t="shared" si="4"/>
        <v>0</v>
      </c>
      <c r="I21" s="164">
        <f t="shared" ref="I21:I25" si="6">E21+G21</f>
        <v>0</v>
      </c>
      <c r="J21" s="156">
        <f t="shared" si="5"/>
        <v>0</v>
      </c>
    </row>
    <row r="22" spans="1:10" x14ac:dyDescent="0.25">
      <c r="A22" s="7"/>
      <c r="B22" s="8" t="s">
        <v>26</v>
      </c>
      <c r="C22" s="9"/>
      <c r="D22" s="81">
        <f>'FY Summary and Certification'!D20</f>
        <v>0</v>
      </c>
      <c r="E22" s="88">
        <v>0</v>
      </c>
      <c r="F22" s="143">
        <f t="shared" si="4"/>
        <v>0</v>
      </c>
      <c r="G22" s="88">
        <v>0</v>
      </c>
      <c r="H22" s="149">
        <f t="shared" si="4"/>
        <v>0</v>
      </c>
      <c r="I22" s="164">
        <f t="shared" si="6"/>
        <v>0</v>
      </c>
      <c r="J22" s="156">
        <f t="shared" si="5"/>
        <v>0</v>
      </c>
    </row>
    <row r="23" spans="1:10" x14ac:dyDescent="0.25">
      <c r="A23" s="7"/>
      <c r="B23" s="8" t="s">
        <v>63</v>
      </c>
      <c r="C23" s="9"/>
      <c r="D23" s="81">
        <f>'FY Summary and Certification'!D21</f>
        <v>0</v>
      </c>
      <c r="E23" s="88">
        <v>0</v>
      </c>
      <c r="F23" s="143">
        <f t="shared" si="4"/>
        <v>0</v>
      </c>
      <c r="G23" s="88">
        <v>0</v>
      </c>
      <c r="H23" s="149">
        <f t="shared" si="4"/>
        <v>0</v>
      </c>
      <c r="I23" s="164">
        <f t="shared" si="6"/>
        <v>0</v>
      </c>
      <c r="J23" s="156">
        <f t="shared" si="5"/>
        <v>0</v>
      </c>
    </row>
    <row r="24" spans="1:10" x14ac:dyDescent="0.25">
      <c r="A24" s="7"/>
      <c r="B24" s="8" t="s">
        <v>28</v>
      </c>
      <c r="C24" s="9"/>
      <c r="D24" s="81">
        <f>'FY Summary and Certification'!D22</f>
        <v>0</v>
      </c>
      <c r="E24" s="88">
        <v>0</v>
      </c>
      <c r="F24" s="143">
        <f t="shared" si="4"/>
        <v>0</v>
      </c>
      <c r="G24" s="88">
        <v>0</v>
      </c>
      <c r="H24" s="149">
        <f t="shared" si="4"/>
        <v>0</v>
      </c>
      <c r="I24" s="164">
        <f t="shared" si="6"/>
        <v>0</v>
      </c>
      <c r="J24" s="156">
        <f t="shared" si="5"/>
        <v>0</v>
      </c>
    </row>
    <row r="25" spans="1:10" x14ac:dyDescent="0.25">
      <c r="A25" s="47"/>
      <c r="B25" s="48" t="s">
        <v>29</v>
      </c>
      <c r="C25" s="49"/>
      <c r="D25" s="83">
        <f>'FY Summary and Certification'!D23</f>
        <v>0</v>
      </c>
      <c r="E25" s="89">
        <v>0</v>
      </c>
      <c r="F25" s="144">
        <f t="shared" si="4"/>
        <v>0</v>
      </c>
      <c r="G25" s="89">
        <v>0</v>
      </c>
      <c r="H25" s="150">
        <f t="shared" si="4"/>
        <v>0</v>
      </c>
      <c r="I25" s="164">
        <f t="shared" si="6"/>
        <v>0</v>
      </c>
      <c r="J25" s="157">
        <f t="shared" si="5"/>
        <v>0</v>
      </c>
    </row>
    <row r="26" spans="1:10" ht="16.5" customHeight="1" thickBot="1" x14ac:dyDescent="0.3">
      <c r="A26" s="58" t="s">
        <v>64</v>
      </c>
      <c r="B26" s="59"/>
      <c r="C26" s="60"/>
      <c r="D26" s="84">
        <f>D14+D19+D17</f>
        <v>0</v>
      </c>
      <c r="E26" s="90">
        <f t="shared" ref="E26:J26" si="7">E14+E19+E17</f>
        <v>0</v>
      </c>
      <c r="F26" s="84">
        <f t="shared" si="7"/>
        <v>0</v>
      </c>
      <c r="G26" s="90">
        <f t="shared" si="7"/>
        <v>0</v>
      </c>
      <c r="H26" s="151">
        <f t="shared" si="7"/>
        <v>0</v>
      </c>
      <c r="I26" s="90">
        <f t="shared" si="7"/>
        <v>0</v>
      </c>
      <c r="J26" s="158">
        <f t="shared" si="7"/>
        <v>0</v>
      </c>
    </row>
    <row r="27" spans="1:10" ht="17.100000000000001" customHeight="1" x14ac:dyDescent="0.25">
      <c r="A27" s="44" t="s">
        <v>31</v>
      </c>
      <c r="B27" s="45"/>
      <c r="C27" s="46"/>
      <c r="D27" s="141">
        <f>'FY Summary and Certification'!D25</f>
        <v>0</v>
      </c>
      <c r="E27" s="171">
        <f>SUM(E28:E30)</f>
        <v>0</v>
      </c>
      <c r="F27" s="145">
        <f>0.5*E27</f>
        <v>0</v>
      </c>
      <c r="G27" s="165">
        <f>SUM(G28:G30)</f>
        <v>0</v>
      </c>
      <c r="H27" s="152">
        <f>0.5*G27</f>
        <v>0</v>
      </c>
      <c r="I27" s="165">
        <f>SUM(I28:I30)</f>
        <v>0</v>
      </c>
      <c r="J27" s="159">
        <f>0.5*I27</f>
        <v>0</v>
      </c>
    </row>
    <row r="28" spans="1:10" x14ac:dyDescent="0.25">
      <c r="A28" s="7"/>
      <c r="B28" s="8" t="s">
        <v>32</v>
      </c>
      <c r="C28" s="9"/>
      <c r="D28" s="81">
        <f>'FY Summary and Certification'!D26</f>
        <v>0</v>
      </c>
      <c r="E28" s="88">
        <v>0</v>
      </c>
      <c r="F28" s="143">
        <f>0.5*E28</f>
        <v>0</v>
      </c>
      <c r="G28" s="88">
        <v>0</v>
      </c>
      <c r="H28" s="149">
        <f>0.5*G28</f>
        <v>0</v>
      </c>
      <c r="I28" s="164">
        <f>E28+G28</f>
        <v>0</v>
      </c>
      <c r="J28" s="156">
        <f>I28*0.5</f>
        <v>0</v>
      </c>
    </row>
    <row r="29" spans="1:10" x14ac:dyDescent="0.25">
      <c r="A29" s="7"/>
      <c r="B29" s="8" t="s">
        <v>33</v>
      </c>
      <c r="C29" s="9"/>
      <c r="D29" s="81">
        <f>'FY Summary and Certification'!D27</f>
        <v>0</v>
      </c>
      <c r="E29" s="88">
        <v>0</v>
      </c>
      <c r="F29" s="143">
        <f>0.5*E29</f>
        <v>0</v>
      </c>
      <c r="G29" s="88">
        <v>0</v>
      </c>
      <c r="H29" s="149">
        <f>0.5*G29</f>
        <v>0</v>
      </c>
      <c r="I29" s="164">
        <f t="shared" ref="I29:I30" si="8">E29+G29</f>
        <v>0</v>
      </c>
      <c r="J29" s="156">
        <f>I29*0.5</f>
        <v>0</v>
      </c>
    </row>
    <row r="30" spans="1:10" ht="15" customHeight="1" thickBot="1" x14ac:dyDescent="0.3">
      <c r="A30" s="13"/>
      <c r="B30" s="14" t="s">
        <v>34</v>
      </c>
      <c r="C30" s="15"/>
      <c r="D30" s="85">
        <f>'FY Summary and Certification'!D28</f>
        <v>0</v>
      </c>
      <c r="E30" s="92">
        <v>0</v>
      </c>
      <c r="F30" s="146">
        <f>0.5*E30</f>
        <v>0</v>
      </c>
      <c r="G30" s="92">
        <v>0</v>
      </c>
      <c r="H30" s="153">
        <f>0.5*G30</f>
        <v>0</v>
      </c>
      <c r="I30" s="164">
        <f t="shared" si="8"/>
        <v>0</v>
      </c>
      <c r="J30" s="160">
        <f>I30*0.5</f>
        <v>0</v>
      </c>
    </row>
    <row r="31" spans="1:10" ht="16.5" customHeight="1" thickBot="1" x14ac:dyDescent="0.3">
      <c r="A31" s="258" t="s">
        <v>65</v>
      </c>
      <c r="B31" s="259"/>
      <c r="C31" s="259"/>
      <c r="D31" s="86">
        <f>D14+D19+D27+D17</f>
        <v>0</v>
      </c>
      <c r="E31" s="93">
        <f t="shared" ref="E31:J31" si="9">E14+E19+E27+E17</f>
        <v>0</v>
      </c>
      <c r="F31" s="86">
        <f t="shared" si="9"/>
        <v>0</v>
      </c>
      <c r="G31" s="93">
        <f t="shared" si="9"/>
        <v>0</v>
      </c>
      <c r="H31" s="154">
        <f t="shared" si="9"/>
        <v>0</v>
      </c>
      <c r="I31" s="93">
        <f t="shared" si="9"/>
        <v>0</v>
      </c>
      <c r="J31" s="161">
        <f t="shared" si="9"/>
        <v>0</v>
      </c>
    </row>
    <row r="32" spans="1:10" ht="16.5" customHeight="1" thickBot="1" x14ac:dyDescent="0.3">
      <c r="A32" s="50"/>
      <c r="B32" s="51"/>
      <c r="C32" s="51"/>
      <c r="D32" s="51"/>
      <c r="E32" s="51" t="s">
        <v>66</v>
      </c>
      <c r="F32" s="147">
        <f>10%*F31</f>
        <v>0</v>
      </c>
      <c r="G32" s="52" t="s">
        <v>67</v>
      </c>
      <c r="H32" s="147">
        <f>10%*H31</f>
        <v>0</v>
      </c>
      <c r="I32" s="52"/>
      <c r="J32" s="162">
        <f>F32+H32</f>
        <v>0</v>
      </c>
    </row>
    <row r="33" spans="1:10" ht="16.5" customHeight="1" thickTop="1" thickBot="1" x14ac:dyDescent="0.3">
      <c r="A33" s="253" t="s">
        <v>68</v>
      </c>
      <c r="B33" s="254"/>
      <c r="C33" s="254"/>
      <c r="D33" s="254"/>
      <c r="E33" s="255"/>
      <c r="F33" s="43">
        <f>F31-F32</f>
        <v>0</v>
      </c>
      <c r="G33" s="30"/>
      <c r="H33" s="43">
        <f>H31-H32</f>
        <v>0</v>
      </c>
      <c r="I33" s="30"/>
      <c r="J33" s="99">
        <f>J31-J32</f>
        <v>0</v>
      </c>
    </row>
    <row r="34" spans="1:10" ht="33.950000000000003" customHeight="1" x14ac:dyDescent="0.3">
      <c r="A34" s="235" t="s">
        <v>69</v>
      </c>
      <c r="B34" s="235"/>
      <c r="C34" s="235"/>
      <c r="D34" s="235"/>
      <c r="E34" s="235"/>
      <c r="F34" s="235"/>
      <c r="G34" s="235"/>
      <c r="H34" s="235"/>
      <c r="I34" s="235"/>
      <c r="J34" s="235"/>
    </row>
    <row r="35" spans="1:10" ht="28.5" customHeight="1" x14ac:dyDescent="0.25">
      <c r="A35" s="239" t="s">
        <v>70</v>
      </c>
      <c r="B35" s="239"/>
      <c r="C35" s="239"/>
      <c r="D35" s="239"/>
      <c r="E35" s="239"/>
      <c r="F35" s="239"/>
      <c r="G35" s="239"/>
      <c r="H35" s="239"/>
      <c r="I35" s="239"/>
      <c r="J35" s="239"/>
    </row>
    <row r="36" spans="1:10" ht="12.6" hidden="1" customHeight="1" x14ac:dyDescent="0.25">
      <c r="A36" t="s">
        <v>71</v>
      </c>
      <c r="B36" t="s">
        <v>72</v>
      </c>
      <c r="C36" t="s">
        <v>73</v>
      </c>
      <c r="D36" t="s">
        <v>74</v>
      </c>
      <c r="E36" t="s">
        <v>75</v>
      </c>
      <c r="F36" t="s">
        <v>76</v>
      </c>
      <c r="G36" t="s">
        <v>77</v>
      </c>
      <c r="H36" t="s">
        <v>78</v>
      </c>
      <c r="I36" t="s">
        <v>79</v>
      </c>
      <c r="J36" t="s">
        <v>80</v>
      </c>
    </row>
    <row r="37" spans="1:10" ht="34.5" customHeight="1" x14ac:dyDescent="0.25">
      <c r="A37" s="33"/>
      <c r="B37" s="221" t="s">
        <v>81</v>
      </c>
      <c r="C37" s="28"/>
      <c r="D37" s="34" t="s">
        <v>82</v>
      </c>
      <c r="E37" s="34" t="s">
        <v>83</v>
      </c>
      <c r="F37" s="34" t="s">
        <v>25</v>
      </c>
      <c r="G37" s="34" t="s">
        <v>26</v>
      </c>
      <c r="H37" s="34" t="s">
        <v>84</v>
      </c>
      <c r="I37" s="34" t="s">
        <v>85</v>
      </c>
      <c r="J37" s="34" t="s">
        <v>29</v>
      </c>
    </row>
    <row r="38" spans="1:10" x14ac:dyDescent="0.25">
      <c r="A38" s="112"/>
      <c r="B38" s="113" t="s">
        <v>86</v>
      </c>
      <c r="C38" s="113"/>
      <c r="D38" s="100"/>
      <c r="E38" s="101"/>
      <c r="F38" s="101"/>
      <c r="G38" s="101"/>
      <c r="H38" s="101"/>
      <c r="I38" s="101"/>
      <c r="J38" s="101"/>
    </row>
    <row r="39" spans="1:10" x14ac:dyDescent="0.25">
      <c r="A39" s="112"/>
      <c r="B39" s="113" t="s">
        <v>87</v>
      </c>
      <c r="C39" s="113"/>
      <c r="D39" s="101"/>
      <c r="E39" s="101"/>
      <c r="F39" s="101"/>
      <c r="G39" s="101"/>
      <c r="H39" s="101"/>
      <c r="I39" s="101"/>
      <c r="J39" s="101"/>
    </row>
    <row r="40" spans="1:10" x14ac:dyDescent="0.25">
      <c r="A40" s="112"/>
      <c r="B40" s="113">
        <v>0</v>
      </c>
      <c r="C40" s="113">
        <v>0</v>
      </c>
      <c r="D40" s="101"/>
      <c r="E40" s="101"/>
      <c r="F40" s="101"/>
      <c r="G40" s="101"/>
      <c r="H40" s="101"/>
      <c r="I40" s="101"/>
      <c r="J40" s="101"/>
    </row>
    <row r="41" spans="1:10" x14ac:dyDescent="0.25">
      <c r="A41" s="112"/>
      <c r="B41" s="113" t="s">
        <v>88</v>
      </c>
      <c r="C41" s="113"/>
      <c r="D41" s="101"/>
      <c r="E41" s="101"/>
      <c r="F41" s="101"/>
      <c r="G41" s="101"/>
      <c r="H41" s="101"/>
      <c r="I41" s="101"/>
      <c r="J41" s="101"/>
    </row>
    <row r="42" spans="1:10" x14ac:dyDescent="0.25">
      <c r="A42" s="112"/>
      <c r="B42" s="113" t="s">
        <v>88</v>
      </c>
      <c r="C42" s="113"/>
      <c r="D42" s="101"/>
      <c r="E42" s="101"/>
      <c r="F42" s="101"/>
      <c r="G42" s="101"/>
      <c r="H42" s="101"/>
      <c r="I42" s="101"/>
      <c r="J42" s="101"/>
    </row>
    <row r="43" spans="1:10" x14ac:dyDescent="0.25">
      <c r="A43" s="112"/>
      <c r="B43" s="113" t="s">
        <v>88</v>
      </c>
      <c r="C43" s="113"/>
      <c r="D43" s="101"/>
      <c r="E43" s="101"/>
      <c r="F43" s="101"/>
      <c r="G43" s="101"/>
      <c r="H43" s="101"/>
      <c r="I43" s="101"/>
      <c r="J43" s="101"/>
    </row>
    <row r="44" spans="1:10" x14ac:dyDescent="0.25">
      <c r="A44" s="22"/>
      <c r="B44" s="113" t="s">
        <v>88</v>
      </c>
      <c r="C44" s="113"/>
      <c r="D44" s="101"/>
      <c r="E44" s="101"/>
      <c r="F44" s="101"/>
      <c r="G44" s="101"/>
      <c r="H44" s="101"/>
      <c r="I44" s="101"/>
      <c r="J44" s="101"/>
    </row>
    <row r="45" spans="1:10" x14ac:dyDescent="0.25">
      <c r="A45" s="113"/>
      <c r="B45" s="113" t="s">
        <v>89</v>
      </c>
      <c r="C45" s="113"/>
      <c r="D45" s="101"/>
      <c r="E45" s="101"/>
      <c r="F45" s="101"/>
      <c r="G45" s="101"/>
      <c r="H45" s="101"/>
      <c r="I45" s="101"/>
      <c r="J45" s="101"/>
    </row>
    <row r="47" spans="1:10" ht="18.75" x14ac:dyDescent="0.25">
      <c r="A47" s="240" t="s">
        <v>90</v>
      </c>
      <c r="B47" s="240"/>
      <c r="C47" s="240"/>
      <c r="D47" s="240"/>
      <c r="E47" s="27"/>
      <c r="F47" s="27"/>
    </row>
    <row r="48" spans="1:10" ht="36.200000000000003" customHeight="1" thickBot="1" x14ac:dyDescent="0.3">
      <c r="A48" s="241" t="s">
        <v>91</v>
      </c>
      <c r="B48" s="241"/>
      <c r="C48" s="241"/>
      <c r="D48" s="241"/>
      <c r="E48" s="42"/>
      <c r="F48" s="42"/>
      <c r="G48" s="42"/>
      <c r="H48" s="42"/>
    </row>
    <row r="49" spans="1:10" ht="14.45" customHeight="1" thickBot="1" x14ac:dyDescent="0.3">
      <c r="A49" s="242" t="s">
        <v>92</v>
      </c>
      <c r="B49" s="243"/>
      <c r="C49" s="243"/>
      <c r="D49" s="172">
        <f>PRIOR!D50</f>
        <v>0</v>
      </c>
      <c r="F49" s="25"/>
      <c r="G49" s="248" t="s">
        <v>93</v>
      </c>
      <c r="H49" s="249"/>
      <c r="I49" s="249"/>
      <c r="J49" s="250"/>
    </row>
    <row r="50" spans="1:10" ht="33" customHeight="1" thickBot="1" x14ac:dyDescent="0.3">
      <c r="A50" s="244" t="s">
        <v>94</v>
      </c>
      <c r="B50" s="245"/>
      <c r="C50" s="245"/>
      <c r="D50" s="173">
        <f>PRIOR!D51</f>
        <v>0</v>
      </c>
      <c r="G50" s="72" t="s">
        <v>95</v>
      </c>
      <c r="H50" s="73"/>
      <c r="I50" s="70"/>
      <c r="J50" s="71"/>
    </row>
    <row r="51" spans="1:10" ht="15.75" thickTop="1" x14ac:dyDescent="0.25">
      <c r="A51" s="246" t="s">
        <v>96</v>
      </c>
      <c r="B51" s="247"/>
      <c r="C51" s="247"/>
      <c r="D51" s="61">
        <f>IFERROR(D50/D49,0)</f>
        <v>0</v>
      </c>
      <c r="G51" s="72"/>
      <c r="H51" s="25"/>
      <c r="J51" s="74" t="s">
        <v>45</v>
      </c>
    </row>
    <row r="52" spans="1:10" ht="47.85" customHeight="1" thickBot="1" x14ac:dyDescent="0.3">
      <c r="A52" s="244" t="s">
        <v>97</v>
      </c>
      <c r="B52" s="245"/>
      <c r="C52" s="245"/>
      <c r="D52" s="173">
        <f>PRIOR!D53</f>
        <v>0</v>
      </c>
      <c r="G52" s="115" t="s">
        <v>98</v>
      </c>
      <c r="H52" s="73"/>
      <c r="I52" s="70"/>
      <c r="J52" s="75"/>
    </row>
    <row r="53" spans="1:10" ht="14.45" customHeight="1" thickTop="1" x14ac:dyDescent="0.25">
      <c r="A53" s="233" t="s">
        <v>99</v>
      </c>
      <c r="B53" s="234"/>
      <c r="C53" s="234"/>
      <c r="D53" s="61">
        <f>(D49-D52)*D51</f>
        <v>0</v>
      </c>
      <c r="G53" s="72"/>
      <c r="H53" s="25"/>
      <c r="J53" s="76" t="s">
        <v>45</v>
      </c>
    </row>
    <row r="54" spans="1:10" ht="30.75" customHeight="1" thickBot="1" x14ac:dyDescent="0.3">
      <c r="A54" s="244" t="s">
        <v>100</v>
      </c>
      <c r="B54" s="245"/>
      <c r="C54" s="245"/>
      <c r="D54" s="169">
        <v>0</v>
      </c>
      <c r="G54" s="72" t="s">
        <v>101</v>
      </c>
      <c r="H54" s="73"/>
      <c r="I54" s="70"/>
      <c r="J54" s="75"/>
    </row>
    <row r="55" spans="1:10" ht="30.95" customHeight="1" thickTop="1" thickBot="1" x14ac:dyDescent="0.3">
      <c r="A55" s="233" t="s">
        <v>102</v>
      </c>
      <c r="B55" s="234"/>
      <c r="C55" s="234"/>
      <c r="D55" s="61">
        <f>D54*D53</f>
        <v>0</v>
      </c>
      <c r="G55" s="68"/>
      <c r="H55" s="69"/>
      <c r="I55" s="69"/>
      <c r="J55" s="77" t="s">
        <v>45</v>
      </c>
    </row>
  </sheetData>
  <sheetProtection algorithmName="SHA-512" hashValue="UgAWkKxhmavKhvfMNPyih2eZK4rGHx2gPOJUxLfOWxZQEfQuRm4xj2ZUv899c1bAnoNjus2sXnOc0ukOIb58MA==" saltValue="7+gTcWAdtnWrMxC1YzzAaA=="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55:C55"/>
    <mergeCell ref="A34:J34"/>
    <mergeCell ref="A35:J35"/>
    <mergeCell ref="A47:D47"/>
    <mergeCell ref="A48:D48"/>
    <mergeCell ref="A49:C49"/>
    <mergeCell ref="G49:J49"/>
    <mergeCell ref="A50:C50"/>
    <mergeCell ref="A51:C51"/>
    <mergeCell ref="A52:C52"/>
    <mergeCell ref="A53:C53"/>
    <mergeCell ref="A54:C54"/>
    <mergeCell ref="A33:E33"/>
    <mergeCell ref="A1:J1"/>
    <mergeCell ref="A2:J2"/>
    <mergeCell ref="A13:C13"/>
    <mergeCell ref="A14:C14"/>
    <mergeCell ref="A31:C31"/>
  </mergeCells>
  <pageMargins left="0.7" right="0.7" top="0.75" bottom="0.75" header="0.3" footer="0.3"/>
  <pageSetup scale="63" orientation="portrait" r:id="rId1"/>
  <headerFooter>
    <oddFooter>&amp;L&amp;D</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7352B-091C-441B-BFF3-A46ECF2756C1}">
  <sheetPr>
    <tabColor theme="7" tint="0.79998168889431442"/>
    <pageSetUpPr fitToPage="1"/>
  </sheetPr>
  <dimension ref="A1:J55"/>
  <sheetViews>
    <sheetView showGridLines="0" zoomScale="112" zoomScaleNormal="112" workbookViewId="0">
      <selection activeCell="D5" sqref="D5"/>
    </sheetView>
  </sheetViews>
  <sheetFormatPr defaultColWidth="8.85546875" defaultRowHeight="15" x14ac:dyDescent="0.25"/>
  <cols>
    <col min="1" max="1" width="6.85546875" customWidth="1"/>
    <col min="2" max="2" width="17.140625" customWidth="1"/>
    <col min="3" max="3" width="23.85546875" customWidth="1"/>
    <col min="4" max="4" width="13.85546875" customWidth="1"/>
    <col min="5" max="10" width="13.7109375" customWidth="1"/>
  </cols>
  <sheetData>
    <row r="1" spans="1:10" ht="18.75" x14ac:dyDescent="0.3">
      <c r="A1" s="251" t="s">
        <v>0</v>
      </c>
      <c r="B1" s="251"/>
      <c r="C1" s="251"/>
      <c r="D1" s="251"/>
      <c r="E1" s="251"/>
      <c r="F1" s="251"/>
      <c r="G1" s="251"/>
      <c r="H1" s="251"/>
      <c r="I1" s="251"/>
      <c r="J1" s="251"/>
    </row>
    <row r="2" spans="1:10" ht="18.75" customHeight="1" x14ac:dyDescent="0.3">
      <c r="A2" s="252" t="s">
        <v>47</v>
      </c>
      <c r="B2" s="252"/>
      <c r="C2" s="252"/>
      <c r="D2" s="252"/>
      <c r="E2" s="252"/>
      <c r="F2" s="252"/>
      <c r="G2" s="252"/>
      <c r="H2" s="252"/>
      <c r="I2" s="252"/>
      <c r="J2" s="252"/>
    </row>
    <row r="3" spans="1:10" x14ac:dyDescent="0.25">
      <c r="A3" s="32" t="s">
        <v>2</v>
      </c>
      <c r="B3" s="31"/>
      <c r="C3" s="31"/>
      <c r="D3" s="31"/>
      <c r="E3" s="31"/>
      <c r="F3" s="31"/>
    </row>
    <row r="4" spans="1:10" ht="19.5" customHeight="1" x14ac:dyDescent="0.3">
      <c r="A4" s="78"/>
      <c r="B4" s="31"/>
      <c r="C4" s="78"/>
      <c r="D4" s="78"/>
      <c r="E4" s="78"/>
      <c r="F4" s="78"/>
      <c r="G4" s="78"/>
      <c r="H4" s="78"/>
      <c r="I4" s="78"/>
      <c r="J4" s="78"/>
    </row>
    <row r="5" spans="1:10" x14ac:dyDescent="0.25">
      <c r="A5" s="1" t="s">
        <v>3</v>
      </c>
      <c r="B5" s="1"/>
      <c r="D5" s="35" t="str">
        <f>TEXT('FY Summary and Certification'!D4,)</f>
        <v/>
      </c>
      <c r="E5" s="35"/>
      <c r="F5" s="36"/>
      <c r="G5" s="35"/>
      <c r="H5" s="36"/>
      <c r="I5" s="35"/>
      <c r="J5" s="35"/>
    </row>
    <row r="6" spans="1:10" ht="15.6" customHeight="1" x14ac:dyDescent="0.25">
      <c r="A6" s="1" t="s">
        <v>48</v>
      </c>
      <c r="B6" s="1"/>
      <c r="D6" s="36" t="str">
        <f>'FY Summary and Certification'!D5</f>
        <v>2024-2025</v>
      </c>
      <c r="E6" s="35"/>
      <c r="F6" s="36"/>
      <c r="G6" s="35"/>
      <c r="H6" s="36"/>
      <c r="I6" s="35"/>
      <c r="J6" s="35"/>
    </row>
    <row r="7" spans="1:10" ht="14.45" customHeight="1" x14ac:dyDescent="0.3">
      <c r="A7" s="1" t="s">
        <v>6</v>
      </c>
      <c r="B7" s="78"/>
      <c r="D7" s="35" t="str">
        <f>TEXT('FY Summary and Certification'!D6,)</f>
        <v/>
      </c>
      <c r="E7" s="37"/>
      <c r="F7" s="37"/>
      <c r="G7" s="37"/>
      <c r="H7" s="37"/>
      <c r="I7" s="37"/>
      <c r="J7" s="37"/>
    </row>
    <row r="8" spans="1:10" ht="14.45" customHeight="1" x14ac:dyDescent="0.3">
      <c r="A8" s="1" t="s">
        <v>49</v>
      </c>
      <c r="B8" s="78"/>
      <c r="D8" s="174"/>
      <c r="E8" s="175"/>
      <c r="F8" s="175"/>
      <c r="G8" s="175"/>
      <c r="H8" s="175"/>
      <c r="I8" s="175"/>
      <c r="J8" s="175"/>
    </row>
    <row r="9" spans="1:10" ht="14.45" customHeight="1" x14ac:dyDescent="0.25">
      <c r="A9" s="1" t="s">
        <v>51</v>
      </c>
      <c r="B9" s="1"/>
      <c r="D9" s="174"/>
      <c r="E9" s="176"/>
      <c r="F9" s="176"/>
      <c r="G9" s="176"/>
      <c r="H9" s="176"/>
      <c r="I9" s="176"/>
      <c r="J9" s="176"/>
    </row>
    <row r="10" spans="1:10" ht="14.45" customHeight="1" x14ac:dyDescent="0.25">
      <c r="A10" s="1" t="s">
        <v>52</v>
      </c>
      <c r="B10" s="1"/>
      <c r="D10" s="19">
        <v>45505</v>
      </c>
      <c r="E10" s="2"/>
      <c r="F10" s="2"/>
      <c r="G10" s="2"/>
      <c r="H10" s="2"/>
      <c r="I10" s="2"/>
      <c r="J10" s="2"/>
    </row>
    <row r="11" spans="1:10" ht="14.45" customHeight="1" x14ac:dyDescent="0.25">
      <c r="A11" s="1" t="s">
        <v>9</v>
      </c>
      <c r="B11" s="1"/>
      <c r="D11" s="2" t="s">
        <v>10</v>
      </c>
      <c r="E11" s="2"/>
      <c r="F11" s="2"/>
      <c r="G11" s="2"/>
      <c r="H11" s="2"/>
      <c r="I11" s="2"/>
      <c r="J11" s="2"/>
    </row>
    <row r="12" spans="1:10" ht="15.75" thickBot="1" x14ac:dyDescent="0.3">
      <c r="A12" s="3"/>
      <c r="B12" s="3"/>
      <c r="C12" s="3"/>
      <c r="D12" s="3"/>
      <c r="E12" s="3"/>
      <c r="F12" s="3"/>
      <c r="G12" s="3"/>
      <c r="H12" s="3"/>
      <c r="I12" s="3"/>
      <c r="J12" s="3"/>
    </row>
    <row r="13" spans="1:10" ht="51.75" thickBot="1" x14ac:dyDescent="0.3">
      <c r="A13" s="256" t="s">
        <v>54</v>
      </c>
      <c r="B13" s="257"/>
      <c r="C13" s="257"/>
      <c r="D13" s="79" t="s">
        <v>55</v>
      </c>
      <c r="E13" s="87" t="s">
        <v>56</v>
      </c>
      <c r="F13" s="94" t="s">
        <v>57</v>
      </c>
      <c r="G13" s="95" t="s">
        <v>58</v>
      </c>
      <c r="H13" s="29" t="s">
        <v>59</v>
      </c>
      <c r="I13" s="97" t="s">
        <v>60</v>
      </c>
      <c r="J13" s="98" t="s">
        <v>61</v>
      </c>
    </row>
    <row r="14" spans="1:10" ht="17.100000000000001" customHeight="1" x14ac:dyDescent="0.25">
      <c r="A14" s="236" t="s">
        <v>18</v>
      </c>
      <c r="B14" s="237"/>
      <c r="C14" s="238"/>
      <c r="D14" s="80">
        <f>'FY Summary and Certification'!D12</f>
        <v>0</v>
      </c>
      <c r="E14" s="163">
        <f>SUM(E15:E16)</f>
        <v>0</v>
      </c>
      <c r="F14" s="142">
        <f>0.5*E14</f>
        <v>0</v>
      </c>
      <c r="G14" s="163">
        <f>SUM(G15:G16)</f>
        <v>0</v>
      </c>
      <c r="H14" s="148">
        <f>0.5*G14</f>
        <v>0</v>
      </c>
      <c r="I14" s="163">
        <f>SUM(I15:I16)</f>
        <v>0</v>
      </c>
      <c r="J14" s="155">
        <f>0.5*I14</f>
        <v>0</v>
      </c>
    </row>
    <row r="15" spans="1:10" x14ac:dyDescent="0.25">
      <c r="A15" s="4"/>
      <c r="B15" s="5" t="s">
        <v>19</v>
      </c>
      <c r="C15" s="6"/>
      <c r="D15" s="81">
        <f>'FY Summary and Certification'!D13</f>
        <v>0</v>
      </c>
      <c r="E15" s="88">
        <v>0</v>
      </c>
      <c r="F15" s="143">
        <f>0.5*E15</f>
        <v>0</v>
      </c>
      <c r="G15" s="88">
        <v>0</v>
      </c>
      <c r="H15" s="149">
        <f>0.5*G15</f>
        <v>0</v>
      </c>
      <c r="I15" s="164">
        <f>E15+G15</f>
        <v>0</v>
      </c>
      <c r="J15" s="156">
        <f>I15*0.5</f>
        <v>0</v>
      </c>
    </row>
    <row r="16" spans="1:10" x14ac:dyDescent="0.25">
      <c r="A16" s="7"/>
      <c r="B16" s="8" t="s">
        <v>20</v>
      </c>
      <c r="C16" s="9"/>
      <c r="D16" s="81">
        <f>'FY Summary and Certification'!D14</f>
        <v>0</v>
      </c>
      <c r="E16" s="219">
        <v>0</v>
      </c>
      <c r="F16" s="143">
        <f>0.5*E16</f>
        <v>0</v>
      </c>
      <c r="G16" s="88">
        <v>0</v>
      </c>
      <c r="H16" s="149">
        <f>0.5*G16</f>
        <v>0</v>
      </c>
      <c r="I16" s="164">
        <f>E16+G16</f>
        <v>0</v>
      </c>
      <c r="J16" s="156">
        <f>I16*0.5</f>
        <v>0</v>
      </c>
    </row>
    <row r="17" spans="1:10" ht="17.100000000000001" customHeight="1" x14ac:dyDescent="0.25">
      <c r="A17" s="10" t="s">
        <v>21</v>
      </c>
      <c r="B17" s="203"/>
      <c r="C17" s="203"/>
      <c r="D17" s="206">
        <f>'FY Summary and Certification'!D15</f>
        <v>0</v>
      </c>
      <c r="E17" s="207">
        <f t="shared" ref="E17:H17" si="0">E18</f>
        <v>0</v>
      </c>
      <c r="F17" s="116">
        <f t="shared" si="0"/>
        <v>0</v>
      </c>
      <c r="G17" s="207">
        <f t="shared" si="0"/>
        <v>0</v>
      </c>
      <c r="H17" s="104">
        <f t="shared" si="0"/>
        <v>0</v>
      </c>
      <c r="I17" s="215">
        <f>I18</f>
        <v>0</v>
      </c>
      <c r="J17" s="216">
        <f>0.5*I17</f>
        <v>0</v>
      </c>
    </row>
    <row r="18" spans="1:10" ht="15.75" thickBot="1" x14ac:dyDescent="0.3">
      <c r="A18" s="204"/>
      <c r="B18" s="8" t="s">
        <v>22</v>
      </c>
      <c r="C18" s="205"/>
      <c r="D18" s="202">
        <f>'FY Summary and Certification'!D16</f>
        <v>0</v>
      </c>
      <c r="E18" s="88">
        <v>0</v>
      </c>
      <c r="F18" s="208">
        <f t="shared" ref="F18" si="1">0.5*E18</f>
        <v>0</v>
      </c>
      <c r="G18" s="88">
        <v>0</v>
      </c>
      <c r="H18" s="149">
        <f t="shared" ref="H18" si="2">0.5*G18</f>
        <v>0</v>
      </c>
      <c r="I18" s="164">
        <f>E18+G18</f>
        <v>0</v>
      </c>
      <c r="J18" s="156">
        <f t="shared" ref="J18" si="3">I18*0.5</f>
        <v>0</v>
      </c>
    </row>
    <row r="19" spans="1:10" ht="17.100000000000001" customHeight="1" x14ac:dyDescent="0.25">
      <c r="A19" s="10" t="s">
        <v>23</v>
      </c>
      <c r="B19" s="11"/>
      <c r="C19" s="12"/>
      <c r="D19" s="82">
        <f>'FY Summary and Certification'!D17</f>
        <v>0</v>
      </c>
      <c r="E19" s="170">
        <f>SUM(E20:E25)</f>
        <v>0</v>
      </c>
      <c r="F19" s="142">
        <f>0.5*E19</f>
        <v>0</v>
      </c>
      <c r="G19" s="163">
        <f>SUM(G20:G25)</f>
        <v>0</v>
      </c>
      <c r="H19" s="148">
        <f>0.5*G19</f>
        <v>0</v>
      </c>
      <c r="I19" s="163">
        <f>SUM(I20:I25)</f>
        <v>0</v>
      </c>
      <c r="J19" s="155">
        <f>0.5*I19</f>
        <v>0</v>
      </c>
    </row>
    <row r="20" spans="1:10" x14ac:dyDescent="0.25">
      <c r="A20" s="7"/>
      <c r="B20" s="8" t="s">
        <v>62</v>
      </c>
      <c r="C20" s="9"/>
      <c r="D20" s="81">
        <f>'FY Summary and Certification'!D18</f>
        <v>0</v>
      </c>
      <c r="E20" s="88">
        <v>0</v>
      </c>
      <c r="F20" s="143">
        <f t="shared" ref="F20:H25" si="4">0.5*E20</f>
        <v>0</v>
      </c>
      <c r="G20" s="88">
        <v>0</v>
      </c>
      <c r="H20" s="149">
        <f t="shared" si="4"/>
        <v>0</v>
      </c>
      <c r="I20" s="164">
        <f>E20+G20</f>
        <v>0</v>
      </c>
      <c r="J20" s="156">
        <f t="shared" ref="J20:J25" si="5">I20*0.5</f>
        <v>0</v>
      </c>
    </row>
    <row r="21" spans="1:10" x14ac:dyDescent="0.25">
      <c r="A21" s="7"/>
      <c r="B21" s="8" t="s">
        <v>25</v>
      </c>
      <c r="C21" s="9"/>
      <c r="D21" s="81">
        <f>'FY Summary and Certification'!D19</f>
        <v>0</v>
      </c>
      <c r="E21" s="88">
        <v>0</v>
      </c>
      <c r="F21" s="143">
        <f t="shared" si="4"/>
        <v>0</v>
      </c>
      <c r="G21" s="88">
        <v>0</v>
      </c>
      <c r="H21" s="149">
        <f t="shared" si="4"/>
        <v>0</v>
      </c>
      <c r="I21" s="164">
        <f t="shared" ref="I21:I25" si="6">E21+G21</f>
        <v>0</v>
      </c>
      <c r="J21" s="156">
        <f t="shared" si="5"/>
        <v>0</v>
      </c>
    </row>
    <row r="22" spans="1:10" x14ac:dyDescent="0.25">
      <c r="A22" s="7"/>
      <c r="B22" s="8" t="s">
        <v>26</v>
      </c>
      <c r="C22" s="9"/>
      <c r="D22" s="81">
        <f>'FY Summary and Certification'!D20</f>
        <v>0</v>
      </c>
      <c r="E22" s="88">
        <v>0</v>
      </c>
      <c r="F22" s="143">
        <f t="shared" si="4"/>
        <v>0</v>
      </c>
      <c r="G22" s="88">
        <v>0</v>
      </c>
      <c r="H22" s="149">
        <f t="shared" si="4"/>
        <v>0</v>
      </c>
      <c r="I22" s="164">
        <f t="shared" si="6"/>
        <v>0</v>
      </c>
      <c r="J22" s="156">
        <f t="shared" si="5"/>
        <v>0</v>
      </c>
    </row>
    <row r="23" spans="1:10" x14ac:dyDescent="0.25">
      <c r="A23" s="7"/>
      <c r="B23" s="8" t="s">
        <v>63</v>
      </c>
      <c r="C23" s="9"/>
      <c r="D23" s="81">
        <f>'FY Summary and Certification'!D21</f>
        <v>0</v>
      </c>
      <c r="E23" s="88">
        <v>0</v>
      </c>
      <c r="F23" s="143">
        <f t="shared" si="4"/>
        <v>0</v>
      </c>
      <c r="G23" s="88">
        <v>0</v>
      </c>
      <c r="H23" s="149">
        <f t="shared" si="4"/>
        <v>0</v>
      </c>
      <c r="I23" s="164">
        <f t="shared" si="6"/>
        <v>0</v>
      </c>
      <c r="J23" s="156">
        <f t="shared" si="5"/>
        <v>0</v>
      </c>
    </row>
    <row r="24" spans="1:10" x14ac:dyDescent="0.25">
      <c r="A24" s="7"/>
      <c r="B24" s="8" t="s">
        <v>28</v>
      </c>
      <c r="C24" s="9"/>
      <c r="D24" s="81">
        <f>'FY Summary and Certification'!D22</f>
        <v>0</v>
      </c>
      <c r="E24" s="88">
        <v>0</v>
      </c>
      <c r="F24" s="143">
        <f t="shared" si="4"/>
        <v>0</v>
      </c>
      <c r="G24" s="88">
        <v>0</v>
      </c>
      <c r="H24" s="149">
        <f t="shared" si="4"/>
        <v>0</v>
      </c>
      <c r="I24" s="164">
        <f t="shared" si="6"/>
        <v>0</v>
      </c>
      <c r="J24" s="156">
        <f t="shared" si="5"/>
        <v>0</v>
      </c>
    </row>
    <row r="25" spans="1:10" x14ac:dyDescent="0.25">
      <c r="A25" s="47"/>
      <c r="B25" s="48" t="s">
        <v>29</v>
      </c>
      <c r="C25" s="49"/>
      <c r="D25" s="83">
        <f>'FY Summary and Certification'!D23</f>
        <v>0</v>
      </c>
      <c r="E25" s="89">
        <v>0</v>
      </c>
      <c r="F25" s="144">
        <f t="shared" si="4"/>
        <v>0</v>
      </c>
      <c r="G25" s="89">
        <v>0</v>
      </c>
      <c r="H25" s="150">
        <f t="shared" si="4"/>
        <v>0</v>
      </c>
      <c r="I25" s="164">
        <f t="shared" si="6"/>
        <v>0</v>
      </c>
      <c r="J25" s="157">
        <f t="shared" si="5"/>
        <v>0</v>
      </c>
    </row>
    <row r="26" spans="1:10" ht="16.5" customHeight="1" thickBot="1" x14ac:dyDescent="0.3">
      <c r="A26" s="58" t="s">
        <v>64</v>
      </c>
      <c r="B26" s="59"/>
      <c r="C26" s="60"/>
      <c r="D26" s="84">
        <f>D14+D19+D17</f>
        <v>0</v>
      </c>
      <c r="E26" s="90">
        <f t="shared" ref="E26:J26" si="7">E14+E19+E17</f>
        <v>0</v>
      </c>
      <c r="F26" s="84">
        <f t="shared" si="7"/>
        <v>0</v>
      </c>
      <c r="G26" s="90">
        <f t="shared" si="7"/>
        <v>0</v>
      </c>
      <c r="H26" s="151">
        <f t="shared" si="7"/>
        <v>0</v>
      </c>
      <c r="I26" s="90">
        <f t="shared" si="7"/>
        <v>0</v>
      </c>
      <c r="J26" s="158">
        <f t="shared" si="7"/>
        <v>0</v>
      </c>
    </row>
    <row r="27" spans="1:10" ht="17.100000000000001" customHeight="1" x14ac:dyDescent="0.25">
      <c r="A27" s="44" t="s">
        <v>31</v>
      </c>
      <c r="B27" s="45"/>
      <c r="C27" s="46"/>
      <c r="D27" s="141">
        <f>'FY Summary and Certification'!D25</f>
        <v>0</v>
      </c>
      <c r="E27" s="171">
        <f>SUM(E28:E30)</f>
        <v>0</v>
      </c>
      <c r="F27" s="145">
        <f>0.5*E27</f>
        <v>0</v>
      </c>
      <c r="G27" s="165">
        <f>SUM(G28:G30)</f>
        <v>0</v>
      </c>
      <c r="H27" s="152">
        <f>0.5*G27</f>
        <v>0</v>
      </c>
      <c r="I27" s="165">
        <f>SUM(I28:I30)</f>
        <v>0</v>
      </c>
      <c r="J27" s="159">
        <f>0.5*I27</f>
        <v>0</v>
      </c>
    </row>
    <row r="28" spans="1:10" x14ac:dyDescent="0.25">
      <c r="A28" s="7"/>
      <c r="B28" s="8" t="s">
        <v>32</v>
      </c>
      <c r="C28" s="9"/>
      <c r="D28" s="81">
        <f>'FY Summary and Certification'!D26</f>
        <v>0</v>
      </c>
      <c r="E28" s="88">
        <v>0</v>
      </c>
      <c r="F28" s="143">
        <f>0.5*E28</f>
        <v>0</v>
      </c>
      <c r="G28" s="88">
        <v>0</v>
      </c>
      <c r="H28" s="149">
        <f>0.5*G28</f>
        <v>0</v>
      </c>
      <c r="I28" s="164">
        <f>E28+G28</f>
        <v>0</v>
      </c>
      <c r="J28" s="156">
        <f>I28*0.5</f>
        <v>0</v>
      </c>
    </row>
    <row r="29" spans="1:10" x14ac:dyDescent="0.25">
      <c r="A29" s="7"/>
      <c r="B29" s="8" t="s">
        <v>33</v>
      </c>
      <c r="C29" s="9"/>
      <c r="D29" s="81">
        <f>'FY Summary and Certification'!D27</f>
        <v>0</v>
      </c>
      <c r="E29" s="88">
        <v>0</v>
      </c>
      <c r="F29" s="143">
        <f>0.5*E29</f>
        <v>0</v>
      </c>
      <c r="G29" s="88">
        <v>0</v>
      </c>
      <c r="H29" s="149">
        <f>0.5*G29</f>
        <v>0</v>
      </c>
      <c r="I29" s="164">
        <f t="shared" ref="I29:I30" si="8">E29+G29</f>
        <v>0</v>
      </c>
      <c r="J29" s="156">
        <f>I29*0.5</f>
        <v>0</v>
      </c>
    </row>
    <row r="30" spans="1:10" ht="15" customHeight="1" thickBot="1" x14ac:dyDescent="0.3">
      <c r="A30" s="13"/>
      <c r="B30" s="14" t="s">
        <v>34</v>
      </c>
      <c r="C30" s="15"/>
      <c r="D30" s="85">
        <f>'FY Summary and Certification'!D28</f>
        <v>0</v>
      </c>
      <c r="E30" s="92">
        <v>0</v>
      </c>
      <c r="F30" s="146">
        <f>0.5*E30</f>
        <v>0</v>
      </c>
      <c r="G30" s="92">
        <v>0</v>
      </c>
      <c r="H30" s="153">
        <f>0.5*G30</f>
        <v>0</v>
      </c>
      <c r="I30" s="164">
        <f t="shared" si="8"/>
        <v>0</v>
      </c>
      <c r="J30" s="160">
        <f>I30*0.5</f>
        <v>0</v>
      </c>
    </row>
    <row r="31" spans="1:10" ht="16.5" customHeight="1" thickBot="1" x14ac:dyDescent="0.3">
      <c r="A31" s="258" t="s">
        <v>65</v>
      </c>
      <c r="B31" s="259"/>
      <c r="C31" s="259"/>
      <c r="D31" s="86">
        <f>D14+D19+D27+D17</f>
        <v>0</v>
      </c>
      <c r="E31" s="93">
        <f t="shared" ref="E31:J31" si="9">E14+E19+E27+E17</f>
        <v>0</v>
      </c>
      <c r="F31" s="86">
        <f t="shared" si="9"/>
        <v>0</v>
      </c>
      <c r="G31" s="93">
        <f t="shared" si="9"/>
        <v>0</v>
      </c>
      <c r="H31" s="154">
        <f t="shared" si="9"/>
        <v>0</v>
      </c>
      <c r="I31" s="93">
        <f t="shared" si="9"/>
        <v>0</v>
      </c>
      <c r="J31" s="161">
        <f t="shared" si="9"/>
        <v>0</v>
      </c>
    </row>
    <row r="32" spans="1:10" ht="16.5" customHeight="1" thickBot="1" x14ac:dyDescent="0.3">
      <c r="A32" s="50"/>
      <c r="B32" s="51"/>
      <c r="C32" s="51"/>
      <c r="D32" s="51"/>
      <c r="E32" s="51" t="s">
        <v>66</v>
      </c>
      <c r="F32" s="147">
        <f>10%*F31</f>
        <v>0</v>
      </c>
      <c r="G32" s="52" t="s">
        <v>67</v>
      </c>
      <c r="H32" s="147">
        <f>10%*H31</f>
        <v>0</v>
      </c>
      <c r="I32" s="52"/>
      <c r="J32" s="162">
        <f>F32+H32</f>
        <v>0</v>
      </c>
    </row>
    <row r="33" spans="1:10" ht="16.5" customHeight="1" thickTop="1" thickBot="1" x14ac:dyDescent="0.3">
      <c r="A33" s="253" t="s">
        <v>68</v>
      </c>
      <c r="B33" s="254"/>
      <c r="C33" s="254"/>
      <c r="D33" s="254"/>
      <c r="E33" s="255"/>
      <c r="F33" s="43">
        <f>F31-F32</f>
        <v>0</v>
      </c>
      <c r="G33" s="30"/>
      <c r="H33" s="43">
        <f>H31-H32</f>
        <v>0</v>
      </c>
      <c r="I33" s="30"/>
      <c r="J33" s="99">
        <f>J31-J32</f>
        <v>0</v>
      </c>
    </row>
    <row r="34" spans="1:10" ht="33.950000000000003" customHeight="1" x14ac:dyDescent="0.3">
      <c r="A34" s="235" t="s">
        <v>69</v>
      </c>
      <c r="B34" s="235"/>
      <c r="C34" s="235"/>
      <c r="D34" s="235"/>
      <c r="E34" s="235"/>
      <c r="F34" s="235"/>
      <c r="G34" s="235"/>
      <c r="H34" s="235"/>
      <c r="I34" s="235"/>
      <c r="J34" s="235"/>
    </row>
    <row r="35" spans="1:10" ht="28.5" customHeight="1" x14ac:dyDescent="0.25">
      <c r="A35" s="239" t="s">
        <v>70</v>
      </c>
      <c r="B35" s="239"/>
      <c r="C35" s="239"/>
      <c r="D35" s="239"/>
      <c r="E35" s="239"/>
      <c r="F35" s="239"/>
      <c r="G35" s="239"/>
      <c r="H35" s="239"/>
      <c r="I35" s="239"/>
      <c r="J35" s="239"/>
    </row>
    <row r="36" spans="1:10" ht="12.6" hidden="1" customHeight="1" x14ac:dyDescent="0.25">
      <c r="A36" t="s">
        <v>71</v>
      </c>
      <c r="B36" t="s">
        <v>72</v>
      </c>
      <c r="C36" t="s">
        <v>73</v>
      </c>
      <c r="D36" t="s">
        <v>74</v>
      </c>
      <c r="E36" t="s">
        <v>75</v>
      </c>
      <c r="F36" t="s">
        <v>76</v>
      </c>
      <c r="G36" t="s">
        <v>77</v>
      </c>
      <c r="H36" t="s">
        <v>78</v>
      </c>
      <c r="I36" t="s">
        <v>79</v>
      </c>
      <c r="J36" t="s">
        <v>80</v>
      </c>
    </row>
    <row r="37" spans="1:10" ht="34.5" customHeight="1" x14ac:dyDescent="0.25">
      <c r="A37" s="33"/>
      <c r="B37" s="221" t="s">
        <v>81</v>
      </c>
      <c r="C37" s="28"/>
      <c r="D37" s="34" t="s">
        <v>82</v>
      </c>
      <c r="E37" s="34" t="s">
        <v>83</v>
      </c>
      <c r="F37" s="34" t="s">
        <v>25</v>
      </c>
      <c r="G37" s="34" t="s">
        <v>26</v>
      </c>
      <c r="H37" s="34" t="s">
        <v>84</v>
      </c>
      <c r="I37" s="34" t="s">
        <v>85</v>
      </c>
      <c r="J37" s="34" t="s">
        <v>29</v>
      </c>
    </row>
    <row r="38" spans="1:10" x14ac:dyDescent="0.25">
      <c r="A38" s="112"/>
      <c r="B38" s="113" t="s">
        <v>86</v>
      </c>
      <c r="C38" s="113"/>
      <c r="D38" s="100"/>
      <c r="E38" s="101"/>
      <c r="F38" s="101"/>
      <c r="G38" s="101"/>
      <c r="H38" s="101"/>
      <c r="I38" s="101"/>
      <c r="J38" s="101"/>
    </row>
    <row r="39" spans="1:10" x14ac:dyDescent="0.25">
      <c r="A39" s="112"/>
      <c r="B39" s="113" t="s">
        <v>87</v>
      </c>
      <c r="C39" s="113"/>
      <c r="D39" s="101"/>
      <c r="E39" s="101"/>
      <c r="F39" s="101"/>
      <c r="G39" s="101"/>
      <c r="H39" s="101"/>
      <c r="I39" s="101"/>
      <c r="J39" s="101"/>
    </row>
    <row r="40" spans="1:10" x14ac:dyDescent="0.25">
      <c r="A40" s="112"/>
      <c r="B40" s="113">
        <v>0</v>
      </c>
      <c r="C40" s="113">
        <v>0</v>
      </c>
      <c r="D40" s="101"/>
      <c r="E40" s="101"/>
      <c r="F40" s="101"/>
      <c r="G40" s="101"/>
      <c r="H40" s="101"/>
      <c r="I40" s="101"/>
      <c r="J40" s="101"/>
    </row>
    <row r="41" spans="1:10" x14ac:dyDescent="0.25">
      <c r="A41" s="112"/>
      <c r="B41" s="113" t="s">
        <v>88</v>
      </c>
      <c r="C41" s="113"/>
      <c r="D41" s="101"/>
      <c r="E41" s="101"/>
      <c r="F41" s="101"/>
      <c r="G41" s="101"/>
      <c r="H41" s="101"/>
      <c r="I41" s="101"/>
      <c r="J41" s="101"/>
    </row>
    <row r="42" spans="1:10" x14ac:dyDescent="0.25">
      <c r="A42" s="112"/>
      <c r="B42" s="113" t="s">
        <v>88</v>
      </c>
      <c r="C42" s="113"/>
      <c r="D42" s="101"/>
      <c r="E42" s="101"/>
      <c r="F42" s="101"/>
      <c r="G42" s="101"/>
      <c r="H42" s="101"/>
      <c r="I42" s="101"/>
      <c r="J42" s="101"/>
    </row>
    <row r="43" spans="1:10" x14ac:dyDescent="0.25">
      <c r="A43" s="112"/>
      <c r="B43" s="113" t="s">
        <v>88</v>
      </c>
      <c r="C43" s="113"/>
      <c r="D43" s="101"/>
      <c r="E43" s="101"/>
      <c r="F43" s="101"/>
      <c r="G43" s="101"/>
      <c r="H43" s="101"/>
      <c r="I43" s="101"/>
      <c r="J43" s="101"/>
    </row>
    <row r="44" spans="1:10" x14ac:dyDescent="0.25">
      <c r="A44" s="22"/>
      <c r="B44" s="113" t="s">
        <v>88</v>
      </c>
      <c r="C44" s="113"/>
      <c r="D44" s="101"/>
      <c r="E44" s="101"/>
      <c r="F44" s="101"/>
      <c r="G44" s="101"/>
      <c r="H44" s="101"/>
      <c r="I44" s="101"/>
      <c r="J44" s="101"/>
    </row>
    <row r="45" spans="1:10" x14ac:dyDescent="0.25">
      <c r="A45" s="113"/>
      <c r="B45" s="113" t="s">
        <v>89</v>
      </c>
      <c r="C45" s="113"/>
      <c r="D45" s="101"/>
      <c r="E45" s="101"/>
      <c r="F45" s="101"/>
      <c r="G45" s="101"/>
      <c r="H45" s="101"/>
      <c r="I45" s="101"/>
      <c r="J45" s="101"/>
    </row>
    <row r="47" spans="1:10" ht="18.75" x14ac:dyDescent="0.25">
      <c r="A47" s="240" t="s">
        <v>90</v>
      </c>
      <c r="B47" s="240"/>
      <c r="C47" s="240"/>
      <c r="D47" s="240"/>
      <c r="E47" s="27"/>
      <c r="F47" s="27"/>
    </row>
    <row r="48" spans="1:10" ht="36.200000000000003" customHeight="1" thickBot="1" x14ac:dyDescent="0.3">
      <c r="A48" s="241" t="s">
        <v>91</v>
      </c>
      <c r="B48" s="241"/>
      <c r="C48" s="241"/>
      <c r="D48" s="241"/>
      <c r="E48" s="42"/>
      <c r="F48" s="42"/>
      <c r="G48" s="42"/>
      <c r="H48" s="42"/>
    </row>
    <row r="49" spans="1:10" ht="14.45" customHeight="1" thickBot="1" x14ac:dyDescent="0.3">
      <c r="A49" s="242" t="s">
        <v>92</v>
      </c>
      <c r="B49" s="243"/>
      <c r="C49" s="243"/>
      <c r="D49" s="172">
        <f>PRIOR!D50</f>
        <v>0</v>
      </c>
      <c r="F49" s="25"/>
      <c r="G49" s="248" t="s">
        <v>93</v>
      </c>
      <c r="H49" s="249"/>
      <c r="I49" s="249"/>
      <c r="J49" s="250"/>
    </row>
    <row r="50" spans="1:10" ht="33" customHeight="1" thickBot="1" x14ac:dyDescent="0.3">
      <c r="A50" s="244" t="s">
        <v>94</v>
      </c>
      <c r="B50" s="245"/>
      <c r="C50" s="245"/>
      <c r="D50" s="173">
        <f>PRIOR!D51</f>
        <v>0</v>
      </c>
      <c r="G50" s="72" t="s">
        <v>95</v>
      </c>
      <c r="H50" s="73"/>
      <c r="I50" s="70"/>
      <c r="J50" s="71"/>
    </row>
    <row r="51" spans="1:10" ht="15.75" thickTop="1" x14ac:dyDescent="0.25">
      <c r="A51" s="246" t="s">
        <v>96</v>
      </c>
      <c r="B51" s="247"/>
      <c r="C51" s="247"/>
      <c r="D51" s="61">
        <f>IFERROR(D50/D49,0)</f>
        <v>0</v>
      </c>
      <c r="G51" s="72"/>
      <c r="H51" s="25"/>
      <c r="J51" s="74" t="s">
        <v>45</v>
      </c>
    </row>
    <row r="52" spans="1:10" ht="47.85" customHeight="1" thickBot="1" x14ac:dyDescent="0.3">
      <c r="A52" s="244" t="s">
        <v>97</v>
      </c>
      <c r="B52" s="245"/>
      <c r="C52" s="245"/>
      <c r="D52" s="173">
        <f>PRIOR!D53</f>
        <v>0</v>
      </c>
      <c r="G52" s="115" t="s">
        <v>98</v>
      </c>
      <c r="H52" s="73"/>
      <c r="I52" s="70"/>
      <c r="J52" s="75"/>
    </row>
    <row r="53" spans="1:10" ht="14.45" customHeight="1" thickTop="1" x14ac:dyDescent="0.25">
      <c r="A53" s="233" t="s">
        <v>99</v>
      </c>
      <c r="B53" s="234"/>
      <c r="C53" s="234"/>
      <c r="D53" s="61">
        <f>(D49-D52)*D51</f>
        <v>0</v>
      </c>
      <c r="G53" s="72"/>
      <c r="H53" s="25"/>
      <c r="J53" s="76" t="s">
        <v>45</v>
      </c>
    </row>
    <row r="54" spans="1:10" ht="30.75" customHeight="1" thickBot="1" x14ac:dyDescent="0.3">
      <c r="A54" s="244" t="s">
        <v>100</v>
      </c>
      <c r="B54" s="245"/>
      <c r="C54" s="245"/>
      <c r="D54" s="169">
        <v>0</v>
      </c>
      <c r="G54" s="72" t="s">
        <v>101</v>
      </c>
      <c r="H54" s="73"/>
      <c r="I54" s="70"/>
      <c r="J54" s="75"/>
    </row>
    <row r="55" spans="1:10" ht="30.95" customHeight="1" thickTop="1" thickBot="1" x14ac:dyDescent="0.3">
      <c r="A55" s="233" t="s">
        <v>102</v>
      </c>
      <c r="B55" s="234"/>
      <c r="C55" s="234"/>
      <c r="D55" s="61">
        <f>D54*D53</f>
        <v>0</v>
      </c>
      <c r="G55" s="68"/>
      <c r="H55" s="69"/>
      <c r="I55" s="69"/>
      <c r="J55" s="77" t="s">
        <v>45</v>
      </c>
    </row>
  </sheetData>
  <sheetProtection algorithmName="SHA-512" hashValue="EZZw+JgQeQ42R1woBfsvSYLSvOukqcKw0KECKxrDhfCFBEH222ySs68qYsdyjZdTmiDDtvfWFNh2BEVu6JVPpg==" saltValue="Za+MG3YdVjMSa0TU7bJx9w=="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55:C55"/>
    <mergeCell ref="A34:J34"/>
    <mergeCell ref="A35:J35"/>
    <mergeCell ref="A47:D47"/>
    <mergeCell ref="A48:D48"/>
    <mergeCell ref="A49:C49"/>
    <mergeCell ref="G49:J49"/>
    <mergeCell ref="A50:C50"/>
    <mergeCell ref="A51:C51"/>
    <mergeCell ref="A52:C52"/>
    <mergeCell ref="A53:C53"/>
    <mergeCell ref="A54:C54"/>
    <mergeCell ref="A33:E33"/>
    <mergeCell ref="A1:J1"/>
    <mergeCell ref="A2:J2"/>
    <mergeCell ref="A13:C13"/>
    <mergeCell ref="A14:C14"/>
    <mergeCell ref="A31:C31"/>
  </mergeCells>
  <pageMargins left="0.7" right="0.7" top="0.75" bottom="0.75" header="0.3" footer="0.3"/>
  <pageSetup scale="63" orientation="portrait" r:id="rId1"/>
  <headerFooter>
    <oddFooter>&amp;L&amp;D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6DA7A-F65F-4D5E-9D0C-8F0A4A4ED654}">
  <sheetPr>
    <tabColor theme="7" tint="0.79998168889431442"/>
    <pageSetUpPr fitToPage="1"/>
  </sheetPr>
  <dimension ref="A1:J55"/>
  <sheetViews>
    <sheetView showGridLines="0" zoomScale="112" zoomScaleNormal="112" workbookViewId="0">
      <selection activeCell="E29" sqref="E29"/>
    </sheetView>
  </sheetViews>
  <sheetFormatPr defaultColWidth="8.85546875" defaultRowHeight="15" x14ac:dyDescent="0.25"/>
  <cols>
    <col min="1" max="1" width="6.85546875" customWidth="1"/>
    <col min="2" max="2" width="17.140625" customWidth="1"/>
    <col min="3" max="3" width="23.85546875" customWidth="1"/>
    <col min="4" max="4" width="13.85546875" customWidth="1"/>
    <col min="5" max="10" width="13.7109375" customWidth="1"/>
  </cols>
  <sheetData>
    <row r="1" spans="1:10" ht="18.75" x14ac:dyDescent="0.3">
      <c r="A1" s="251" t="s">
        <v>0</v>
      </c>
      <c r="B1" s="251"/>
      <c r="C1" s="251"/>
      <c r="D1" s="251"/>
      <c r="E1" s="251"/>
      <c r="F1" s="251"/>
      <c r="G1" s="251"/>
      <c r="H1" s="251"/>
      <c r="I1" s="251"/>
      <c r="J1" s="251"/>
    </row>
    <row r="2" spans="1:10" ht="18.75" customHeight="1" x14ac:dyDescent="0.3">
      <c r="A2" s="252" t="s">
        <v>47</v>
      </c>
      <c r="B2" s="252"/>
      <c r="C2" s="252"/>
      <c r="D2" s="252"/>
      <c r="E2" s="252"/>
      <c r="F2" s="252"/>
      <c r="G2" s="252"/>
      <c r="H2" s="252"/>
      <c r="I2" s="252"/>
      <c r="J2" s="252"/>
    </row>
    <row r="3" spans="1:10" x14ac:dyDescent="0.25">
      <c r="A3" s="32" t="s">
        <v>2</v>
      </c>
      <c r="B3" s="31"/>
      <c r="C3" s="31"/>
      <c r="D3" s="31"/>
      <c r="E3" s="31"/>
      <c r="F3" s="31"/>
    </row>
    <row r="4" spans="1:10" ht="19.5" customHeight="1" x14ac:dyDescent="0.3">
      <c r="A4" s="78"/>
      <c r="B4" s="31"/>
      <c r="C4" s="78"/>
      <c r="D4" s="78"/>
      <c r="E4" s="78"/>
      <c r="F4" s="78"/>
      <c r="G4" s="78"/>
      <c r="H4" s="78"/>
      <c r="I4" s="78"/>
      <c r="J4" s="78"/>
    </row>
    <row r="5" spans="1:10" x14ac:dyDescent="0.25">
      <c r="A5" s="1" t="s">
        <v>3</v>
      </c>
      <c r="B5" s="1"/>
      <c r="D5" s="35" t="str">
        <f>TEXT('FY Summary and Certification'!D4,)</f>
        <v/>
      </c>
      <c r="E5" s="35"/>
      <c r="F5" s="36"/>
      <c r="G5" s="35"/>
      <c r="H5" s="36"/>
      <c r="I5" s="35"/>
      <c r="J5" s="35"/>
    </row>
    <row r="6" spans="1:10" ht="15.6" customHeight="1" x14ac:dyDescent="0.25">
      <c r="A6" s="1" t="s">
        <v>48</v>
      </c>
      <c r="B6" s="1"/>
      <c r="D6" s="36" t="str">
        <f>'FY Summary and Certification'!D5</f>
        <v>2024-2025</v>
      </c>
      <c r="E6" s="35"/>
      <c r="F6" s="36"/>
      <c r="G6" s="35"/>
      <c r="H6" s="36"/>
      <c r="I6" s="35"/>
      <c r="J6" s="35"/>
    </row>
    <row r="7" spans="1:10" ht="14.45" customHeight="1" x14ac:dyDescent="0.3">
      <c r="A7" s="1" t="s">
        <v>6</v>
      </c>
      <c r="B7" s="78"/>
      <c r="D7" s="35" t="str">
        <f>TEXT('FY Summary and Certification'!D6,)</f>
        <v/>
      </c>
      <c r="E7" s="37"/>
      <c r="F7" s="37"/>
      <c r="G7" s="37"/>
      <c r="H7" s="37"/>
      <c r="I7" s="37"/>
      <c r="J7" s="37"/>
    </row>
    <row r="8" spans="1:10" ht="14.45" customHeight="1" x14ac:dyDescent="0.3">
      <c r="A8" s="1" t="s">
        <v>49</v>
      </c>
      <c r="B8" s="78"/>
      <c r="D8" s="174"/>
      <c r="E8" s="175"/>
      <c r="F8" s="175"/>
      <c r="G8" s="175"/>
      <c r="H8" s="175"/>
      <c r="I8" s="175"/>
      <c r="J8" s="175"/>
    </row>
    <row r="9" spans="1:10" ht="14.45" customHeight="1" x14ac:dyDescent="0.25">
      <c r="A9" s="1" t="s">
        <v>51</v>
      </c>
      <c r="B9" s="1"/>
      <c r="D9" s="174"/>
      <c r="E9" s="176"/>
      <c r="F9" s="176"/>
      <c r="G9" s="176"/>
      <c r="H9" s="176"/>
      <c r="I9" s="176"/>
      <c r="J9" s="176"/>
    </row>
    <row r="10" spans="1:10" ht="14.45" customHeight="1" x14ac:dyDescent="0.25">
      <c r="A10" s="1" t="s">
        <v>52</v>
      </c>
      <c r="B10" s="1"/>
      <c r="D10" s="19" t="s">
        <v>105</v>
      </c>
      <c r="E10" s="2"/>
      <c r="F10" s="2"/>
      <c r="G10" s="2"/>
      <c r="H10" s="2"/>
      <c r="I10" s="2"/>
      <c r="J10" s="2"/>
    </row>
    <row r="11" spans="1:10" ht="14.45" customHeight="1" x14ac:dyDescent="0.25">
      <c r="A11" s="1" t="s">
        <v>9</v>
      </c>
      <c r="B11" s="1"/>
      <c r="D11" s="2" t="s">
        <v>10</v>
      </c>
      <c r="E11" s="2"/>
      <c r="F11" s="2"/>
      <c r="G11" s="2"/>
      <c r="H11" s="2"/>
      <c r="I11" s="2"/>
      <c r="J11" s="2"/>
    </row>
    <row r="12" spans="1:10" ht="15.75" thickBot="1" x14ac:dyDescent="0.3">
      <c r="A12" s="3"/>
      <c r="B12" s="3"/>
      <c r="C12" s="3"/>
      <c r="D12" s="3"/>
      <c r="E12" s="3"/>
      <c r="F12" s="3"/>
      <c r="G12" s="3"/>
      <c r="H12" s="3"/>
      <c r="I12" s="3"/>
      <c r="J12" s="3"/>
    </row>
    <row r="13" spans="1:10" ht="51.75" thickBot="1" x14ac:dyDescent="0.3">
      <c r="A13" s="256" t="s">
        <v>54</v>
      </c>
      <c r="B13" s="257"/>
      <c r="C13" s="257"/>
      <c r="D13" s="79" t="s">
        <v>55</v>
      </c>
      <c r="E13" s="87" t="s">
        <v>56</v>
      </c>
      <c r="F13" s="94" t="s">
        <v>57</v>
      </c>
      <c r="G13" s="95" t="s">
        <v>58</v>
      </c>
      <c r="H13" s="29" t="s">
        <v>59</v>
      </c>
      <c r="I13" s="97" t="s">
        <v>60</v>
      </c>
      <c r="J13" s="98" t="s">
        <v>61</v>
      </c>
    </row>
    <row r="14" spans="1:10" ht="17.100000000000001" customHeight="1" x14ac:dyDescent="0.25">
      <c r="A14" s="236" t="s">
        <v>18</v>
      </c>
      <c r="B14" s="237"/>
      <c r="C14" s="238"/>
      <c r="D14" s="80">
        <f>'FY Summary and Certification'!D12</f>
        <v>0</v>
      </c>
      <c r="E14" s="163">
        <f>SUM(E15:E16)</f>
        <v>0</v>
      </c>
      <c r="F14" s="142">
        <f>0.5*E14</f>
        <v>0</v>
      </c>
      <c r="G14" s="163">
        <f>SUM(G15:G16)</f>
        <v>0</v>
      </c>
      <c r="H14" s="148">
        <f>0.5*G14</f>
        <v>0</v>
      </c>
      <c r="I14" s="163">
        <f>SUM(I15:I16)</f>
        <v>0</v>
      </c>
      <c r="J14" s="155">
        <f>0.5*I14</f>
        <v>0</v>
      </c>
    </row>
    <row r="15" spans="1:10" x14ac:dyDescent="0.25">
      <c r="A15" s="4"/>
      <c r="B15" s="5" t="s">
        <v>19</v>
      </c>
      <c r="C15" s="6"/>
      <c r="D15" s="81">
        <f>'FY Summary and Certification'!D13</f>
        <v>0</v>
      </c>
      <c r="E15" s="88">
        <v>0</v>
      </c>
      <c r="F15" s="143">
        <f>0.5*E15</f>
        <v>0</v>
      </c>
      <c r="G15" s="88">
        <v>0</v>
      </c>
      <c r="H15" s="149">
        <f>0.5*G15</f>
        <v>0</v>
      </c>
      <c r="I15" s="164">
        <f>E15+G15</f>
        <v>0</v>
      </c>
      <c r="J15" s="156">
        <f>I15*0.5</f>
        <v>0</v>
      </c>
    </row>
    <row r="16" spans="1:10" x14ac:dyDescent="0.25">
      <c r="A16" s="7"/>
      <c r="B16" s="8" t="s">
        <v>20</v>
      </c>
      <c r="C16" s="9"/>
      <c r="D16" s="81">
        <f>'FY Summary and Certification'!D14</f>
        <v>0</v>
      </c>
      <c r="E16" s="219">
        <v>0</v>
      </c>
      <c r="F16" s="143">
        <f>0.5*E16</f>
        <v>0</v>
      </c>
      <c r="G16" s="88">
        <v>0</v>
      </c>
      <c r="H16" s="149">
        <f>0.5*G16</f>
        <v>0</v>
      </c>
      <c r="I16" s="164">
        <f>E16+G16</f>
        <v>0</v>
      </c>
      <c r="J16" s="156">
        <f>I16*0.5</f>
        <v>0</v>
      </c>
    </row>
    <row r="17" spans="1:10" ht="17.100000000000001" customHeight="1" x14ac:dyDescent="0.25">
      <c r="A17" s="10" t="s">
        <v>21</v>
      </c>
      <c r="B17" s="203"/>
      <c r="C17" s="203"/>
      <c r="D17" s="206">
        <f>'FY Summary and Certification'!D15</f>
        <v>0</v>
      </c>
      <c r="E17" s="207">
        <f t="shared" ref="E17:H17" si="0">E18</f>
        <v>0</v>
      </c>
      <c r="F17" s="116">
        <f t="shared" si="0"/>
        <v>0</v>
      </c>
      <c r="G17" s="207">
        <f t="shared" si="0"/>
        <v>0</v>
      </c>
      <c r="H17" s="104">
        <f t="shared" si="0"/>
        <v>0</v>
      </c>
      <c r="I17" s="215">
        <f>I18</f>
        <v>0</v>
      </c>
      <c r="J17" s="216">
        <f>0.5*I17</f>
        <v>0</v>
      </c>
    </row>
    <row r="18" spans="1:10" ht="15.75" thickBot="1" x14ac:dyDescent="0.3">
      <c r="A18" s="204"/>
      <c r="B18" s="8" t="s">
        <v>22</v>
      </c>
      <c r="C18" s="205"/>
      <c r="D18" s="202">
        <f>'FY Summary and Certification'!D16</f>
        <v>0</v>
      </c>
      <c r="E18" s="88">
        <v>0</v>
      </c>
      <c r="F18" s="208">
        <f t="shared" ref="F18" si="1">0.5*E18</f>
        <v>0</v>
      </c>
      <c r="G18" s="88">
        <v>0</v>
      </c>
      <c r="H18" s="149">
        <f t="shared" ref="H18" si="2">0.5*G18</f>
        <v>0</v>
      </c>
      <c r="I18" s="164">
        <f>E18+G18</f>
        <v>0</v>
      </c>
      <c r="J18" s="156">
        <f t="shared" ref="J18" si="3">I18*0.5</f>
        <v>0</v>
      </c>
    </row>
    <row r="19" spans="1:10" ht="17.100000000000001" customHeight="1" x14ac:dyDescent="0.25">
      <c r="A19" s="10" t="s">
        <v>23</v>
      </c>
      <c r="B19" s="11"/>
      <c r="C19" s="12"/>
      <c r="D19" s="82">
        <f>'FY Summary and Certification'!D17</f>
        <v>0</v>
      </c>
      <c r="E19" s="170">
        <f>SUM(E20:E25)</f>
        <v>0</v>
      </c>
      <c r="F19" s="142">
        <f>0.5*E19</f>
        <v>0</v>
      </c>
      <c r="G19" s="163">
        <f>SUM(G20:G25)</f>
        <v>0</v>
      </c>
      <c r="H19" s="148">
        <f>0.5*G19</f>
        <v>0</v>
      </c>
      <c r="I19" s="163">
        <f>SUM(I20:I25)</f>
        <v>0</v>
      </c>
      <c r="J19" s="155">
        <f>0.5*I19</f>
        <v>0</v>
      </c>
    </row>
    <row r="20" spans="1:10" x14ac:dyDescent="0.25">
      <c r="A20" s="7"/>
      <c r="B20" s="8" t="s">
        <v>62</v>
      </c>
      <c r="C20" s="9"/>
      <c r="D20" s="81">
        <f>'FY Summary and Certification'!D18</f>
        <v>0</v>
      </c>
      <c r="E20" s="88">
        <v>0</v>
      </c>
      <c r="F20" s="143">
        <f t="shared" ref="F20:H25" si="4">0.5*E20</f>
        <v>0</v>
      </c>
      <c r="G20" s="88">
        <v>0</v>
      </c>
      <c r="H20" s="149">
        <f t="shared" si="4"/>
        <v>0</v>
      </c>
      <c r="I20" s="164">
        <f>E20+G20</f>
        <v>0</v>
      </c>
      <c r="J20" s="156">
        <f t="shared" ref="J20:J25" si="5">I20*0.5</f>
        <v>0</v>
      </c>
    </row>
    <row r="21" spans="1:10" x14ac:dyDescent="0.25">
      <c r="A21" s="7"/>
      <c r="B21" s="8" t="s">
        <v>25</v>
      </c>
      <c r="C21" s="9"/>
      <c r="D21" s="81">
        <f>'FY Summary and Certification'!D19</f>
        <v>0</v>
      </c>
      <c r="E21" s="88">
        <v>0</v>
      </c>
      <c r="F21" s="143">
        <f t="shared" si="4"/>
        <v>0</v>
      </c>
      <c r="G21" s="88">
        <v>0</v>
      </c>
      <c r="H21" s="149">
        <f t="shared" si="4"/>
        <v>0</v>
      </c>
      <c r="I21" s="164">
        <f t="shared" ref="I21:I25" si="6">E21+G21</f>
        <v>0</v>
      </c>
      <c r="J21" s="156">
        <f t="shared" si="5"/>
        <v>0</v>
      </c>
    </row>
    <row r="22" spans="1:10" x14ac:dyDescent="0.25">
      <c r="A22" s="7"/>
      <c r="B22" s="8" t="s">
        <v>26</v>
      </c>
      <c r="C22" s="9"/>
      <c r="D22" s="81">
        <f>'FY Summary and Certification'!D20</f>
        <v>0</v>
      </c>
      <c r="E22" s="88">
        <v>0</v>
      </c>
      <c r="F22" s="143">
        <f t="shared" si="4"/>
        <v>0</v>
      </c>
      <c r="G22" s="88">
        <v>0</v>
      </c>
      <c r="H22" s="149">
        <f t="shared" si="4"/>
        <v>0</v>
      </c>
      <c r="I22" s="164">
        <f t="shared" si="6"/>
        <v>0</v>
      </c>
      <c r="J22" s="156">
        <f t="shared" si="5"/>
        <v>0</v>
      </c>
    </row>
    <row r="23" spans="1:10" x14ac:dyDescent="0.25">
      <c r="A23" s="7"/>
      <c r="B23" s="8" t="s">
        <v>63</v>
      </c>
      <c r="C23" s="9"/>
      <c r="D23" s="81">
        <f>'FY Summary and Certification'!D21</f>
        <v>0</v>
      </c>
      <c r="E23" s="88">
        <v>0</v>
      </c>
      <c r="F23" s="143">
        <f t="shared" si="4"/>
        <v>0</v>
      </c>
      <c r="G23" s="88">
        <v>0</v>
      </c>
      <c r="H23" s="149">
        <f t="shared" si="4"/>
        <v>0</v>
      </c>
      <c r="I23" s="164">
        <f t="shared" si="6"/>
        <v>0</v>
      </c>
      <c r="J23" s="156">
        <f t="shared" si="5"/>
        <v>0</v>
      </c>
    </row>
    <row r="24" spans="1:10" x14ac:dyDescent="0.25">
      <c r="A24" s="7"/>
      <c r="B24" s="8" t="s">
        <v>28</v>
      </c>
      <c r="C24" s="9"/>
      <c r="D24" s="81">
        <f>'FY Summary and Certification'!D22</f>
        <v>0</v>
      </c>
      <c r="E24" s="88">
        <v>0</v>
      </c>
      <c r="F24" s="143">
        <f t="shared" si="4"/>
        <v>0</v>
      </c>
      <c r="G24" s="88">
        <v>0</v>
      </c>
      <c r="H24" s="149">
        <f t="shared" si="4"/>
        <v>0</v>
      </c>
      <c r="I24" s="164">
        <f t="shared" si="6"/>
        <v>0</v>
      </c>
      <c r="J24" s="156">
        <f t="shared" si="5"/>
        <v>0</v>
      </c>
    </row>
    <row r="25" spans="1:10" x14ac:dyDescent="0.25">
      <c r="A25" s="47"/>
      <c r="B25" s="48" t="s">
        <v>29</v>
      </c>
      <c r="C25" s="49"/>
      <c r="D25" s="83">
        <f>'FY Summary and Certification'!D23</f>
        <v>0</v>
      </c>
      <c r="E25" s="89">
        <v>0</v>
      </c>
      <c r="F25" s="144">
        <f t="shared" si="4"/>
        <v>0</v>
      </c>
      <c r="G25" s="89">
        <v>0</v>
      </c>
      <c r="H25" s="150">
        <f t="shared" si="4"/>
        <v>0</v>
      </c>
      <c r="I25" s="164">
        <f t="shared" si="6"/>
        <v>0</v>
      </c>
      <c r="J25" s="157">
        <f t="shared" si="5"/>
        <v>0</v>
      </c>
    </row>
    <row r="26" spans="1:10" ht="16.5" customHeight="1" thickBot="1" x14ac:dyDescent="0.3">
      <c r="A26" s="58" t="s">
        <v>64</v>
      </c>
      <c r="B26" s="59"/>
      <c r="C26" s="60"/>
      <c r="D26" s="84">
        <f>D14+D19+D17</f>
        <v>0</v>
      </c>
      <c r="E26" s="90">
        <f t="shared" ref="E26:J26" si="7">E14+E19+E17</f>
        <v>0</v>
      </c>
      <c r="F26" s="84">
        <f t="shared" si="7"/>
        <v>0</v>
      </c>
      <c r="G26" s="90">
        <f t="shared" si="7"/>
        <v>0</v>
      </c>
      <c r="H26" s="151">
        <f t="shared" si="7"/>
        <v>0</v>
      </c>
      <c r="I26" s="90">
        <f t="shared" si="7"/>
        <v>0</v>
      </c>
      <c r="J26" s="158">
        <f t="shared" si="7"/>
        <v>0</v>
      </c>
    </row>
    <row r="27" spans="1:10" ht="17.100000000000001" customHeight="1" x14ac:dyDescent="0.25">
      <c r="A27" s="44" t="s">
        <v>31</v>
      </c>
      <c r="B27" s="45"/>
      <c r="C27" s="46"/>
      <c r="D27" s="141">
        <f>'FY Summary and Certification'!D25</f>
        <v>0</v>
      </c>
      <c r="E27" s="171">
        <f>SUM(E28:E30)</f>
        <v>0</v>
      </c>
      <c r="F27" s="145">
        <f>0.5*E27</f>
        <v>0</v>
      </c>
      <c r="G27" s="165">
        <f>SUM(G28:G30)</f>
        <v>0</v>
      </c>
      <c r="H27" s="152">
        <f>0.5*G27</f>
        <v>0</v>
      </c>
      <c r="I27" s="165">
        <f>SUM(I28:I30)</f>
        <v>0</v>
      </c>
      <c r="J27" s="159">
        <f>0.5*I27</f>
        <v>0</v>
      </c>
    </row>
    <row r="28" spans="1:10" x14ac:dyDescent="0.25">
      <c r="A28" s="7"/>
      <c r="B28" s="8" t="s">
        <v>32</v>
      </c>
      <c r="C28" s="9"/>
      <c r="D28" s="81">
        <f>'FY Summary and Certification'!D26</f>
        <v>0</v>
      </c>
      <c r="E28" s="88">
        <v>0</v>
      </c>
      <c r="F28" s="143">
        <f>0.5*E28</f>
        <v>0</v>
      </c>
      <c r="G28" s="88">
        <v>0</v>
      </c>
      <c r="H28" s="149">
        <f>0.5*G28</f>
        <v>0</v>
      </c>
      <c r="I28" s="164">
        <f>E28+G28</f>
        <v>0</v>
      </c>
      <c r="J28" s="156">
        <f>I28*0.5</f>
        <v>0</v>
      </c>
    </row>
    <row r="29" spans="1:10" x14ac:dyDescent="0.25">
      <c r="A29" s="7"/>
      <c r="B29" s="8" t="s">
        <v>33</v>
      </c>
      <c r="C29" s="9"/>
      <c r="D29" s="81">
        <f>'FY Summary and Certification'!D27</f>
        <v>0</v>
      </c>
      <c r="E29" s="88">
        <v>0</v>
      </c>
      <c r="F29" s="143">
        <f>0.5*E29</f>
        <v>0</v>
      </c>
      <c r="G29" s="88">
        <v>0</v>
      </c>
      <c r="H29" s="149">
        <f>0.5*G29</f>
        <v>0</v>
      </c>
      <c r="I29" s="164">
        <f t="shared" ref="I29:I30" si="8">E29+G29</f>
        <v>0</v>
      </c>
      <c r="J29" s="156">
        <f>I29*0.5</f>
        <v>0</v>
      </c>
    </row>
    <row r="30" spans="1:10" ht="15" customHeight="1" thickBot="1" x14ac:dyDescent="0.3">
      <c r="A30" s="13"/>
      <c r="B30" s="14" t="s">
        <v>34</v>
      </c>
      <c r="C30" s="15"/>
      <c r="D30" s="85">
        <f>'FY Summary and Certification'!D28</f>
        <v>0</v>
      </c>
      <c r="E30" s="92">
        <v>0</v>
      </c>
      <c r="F30" s="146">
        <f>0.5*E30</f>
        <v>0</v>
      </c>
      <c r="G30" s="92">
        <v>0</v>
      </c>
      <c r="H30" s="153">
        <f>0.5*G30</f>
        <v>0</v>
      </c>
      <c r="I30" s="164">
        <f t="shared" si="8"/>
        <v>0</v>
      </c>
      <c r="J30" s="160">
        <f>I30*0.5</f>
        <v>0</v>
      </c>
    </row>
    <row r="31" spans="1:10" ht="16.5" customHeight="1" thickBot="1" x14ac:dyDescent="0.3">
      <c r="A31" s="258" t="s">
        <v>65</v>
      </c>
      <c r="B31" s="259"/>
      <c r="C31" s="259"/>
      <c r="D31" s="86">
        <f>D14+D19+D27+D17</f>
        <v>0</v>
      </c>
      <c r="E31" s="93">
        <f t="shared" ref="E31:J31" si="9">E14+E19+E27+E17</f>
        <v>0</v>
      </c>
      <c r="F31" s="86">
        <f t="shared" si="9"/>
        <v>0</v>
      </c>
      <c r="G31" s="93">
        <f t="shared" si="9"/>
        <v>0</v>
      </c>
      <c r="H31" s="154">
        <f t="shared" si="9"/>
        <v>0</v>
      </c>
      <c r="I31" s="93">
        <f t="shared" si="9"/>
        <v>0</v>
      </c>
      <c r="J31" s="161">
        <f t="shared" si="9"/>
        <v>0</v>
      </c>
    </row>
    <row r="32" spans="1:10" ht="16.5" customHeight="1" thickBot="1" x14ac:dyDescent="0.3">
      <c r="A32" s="50"/>
      <c r="B32" s="51"/>
      <c r="C32" s="51"/>
      <c r="D32" s="51"/>
      <c r="E32" s="51" t="s">
        <v>66</v>
      </c>
      <c r="F32" s="147">
        <f>10%*F31</f>
        <v>0</v>
      </c>
      <c r="G32" s="52" t="s">
        <v>67</v>
      </c>
      <c r="H32" s="147">
        <f>10%*H31</f>
        <v>0</v>
      </c>
      <c r="I32" s="52"/>
      <c r="J32" s="162">
        <f>F32+H32</f>
        <v>0</v>
      </c>
    </row>
    <row r="33" spans="1:10" ht="16.5" customHeight="1" thickTop="1" thickBot="1" x14ac:dyDescent="0.3">
      <c r="A33" s="253" t="s">
        <v>68</v>
      </c>
      <c r="B33" s="254"/>
      <c r="C33" s="254"/>
      <c r="D33" s="254"/>
      <c r="E33" s="255"/>
      <c r="F33" s="43">
        <f>F31-F32</f>
        <v>0</v>
      </c>
      <c r="G33" s="30"/>
      <c r="H33" s="43">
        <f>H31-H32</f>
        <v>0</v>
      </c>
      <c r="I33" s="30"/>
      <c r="J33" s="99">
        <f>J31-J32</f>
        <v>0</v>
      </c>
    </row>
    <row r="34" spans="1:10" ht="33.950000000000003" customHeight="1" x14ac:dyDescent="0.3">
      <c r="A34" s="235" t="s">
        <v>69</v>
      </c>
      <c r="B34" s="235"/>
      <c r="C34" s="235"/>
      <c r="D34" s="235"/>
      <c r="E34" s="235"/>
      <c r="F34" s="235"/>
      <c r="G34" s="235"/>
      <c r="H34" s="235"/>
      <c r="I34" s="235"/>
      <c r="J34" s="235"/>
    </row>
    <row r="35" spans="1:10" ht="28.5" customHeight="1" x14ac:dyDescent="0.25">
      <c r="A35" s="239" t="s">
        <v>70</v>
      </c>
      <c r="B35" s="239"/>
      <c r="C35" s="239"/>
      <c r="D35" s="239"/>
      <c r="E35" s="239"/>
      <c r="F35" s="239"/>
      <c r="G35" s="239"/>
      <c r="H35" s="239"/>
      <c r="I35" s="239"/>
      <c r="J35" s="239"/>
    </row>
    <row r="36" spans="1:10" ht="12.6" hidden="1" customHeight="1" x14ac:dyDescent="0.25">
      <c r="A36" t="s">
        <v>71</v>
      </c>
      <c r="B36" t="s">
        <v>72</v>
      </c>
      <c r="C36" t="s">
        <v>73</v>
      </c>
      <c r="D36" t="s">
        <v>74</v>
      </c>
      <c r="E36" t="s">
        <v>75</v>
      </c>
      <c r="F36" t="s">
        <v>76</v>
      </c>
      <c r="G36" t="s">
        <v>77</v>
      </c>
      <c r="H36" t="s">
        <v>78</v>
      </c>
      <c r="I36" t="s">
        <v>79</v>
      </c>
      <c r="J36" t="s">
        <v>80</v>
      </c>
    </row>
    <row r="37" spans="1:10" ht="34.5" customHeight="1" x14ac:dyDescent="0.25">
      <c r="A37" s="33"/>
      <c r="B37" s="221" t="s">
        <v>81</v>
      </c>
      <c r="C37" s="28"/>
      <c r="D37" s="34" t="s">
        <v>82</v>
      </c>
      <c r="E37" s="34" t="s">
        <v>83</v>
      </c>
      <c r="F37" s="34" t="s">
        <v>25</v>
      </c>
      <c r="G37" s="34" t="s">
        <v>26</v>
      </c>
      <c r="H37" s="34" t="s">
        <v>84</v>
      </c>
      <c r="I37" s="34" t="s">
        <v>85</v>
      </c>
      <c r="J37" s="34" t="s">
        <v>29</v>
      </c>
    </row>
    <row r="38" spans="1:10" x14ac:dyDescent="0.25">
      <c r="A38" s="112"/>
      <c r="B38" s="113" t="s">
        <v>86</v>
      </c>
      <c r="C38" s="113"/>
      <c r="D38" s="100"/>
      <c r="E38" s="101"/>
      <c r="F38" s="101"/>
      <c r="G38" s="101"/>
      <c r="H38" s="101"/>
      <c r="I38" s="101"/>
      <c r="J38" s="101"/>
    </row>
    <row r="39" spans="1:10" x14ac:dyDescent="0.25">
      <c r="A39" s="112"/>
      <c r="B39" s="113" t="s">
        <v>87</v>
      </c>
      <c r="C39" s="113"/>
      <c r="D39" s="101"/>
      <c r="E39" s="101"/>
      <c r="F39" s="101"/>
      <c r="G39" s="101"/>
      <c r="H39" s="101"/>
      <c r="I39" s="101"/>
      <c r="J39" s="101"/>
    </row>
    <row r="40" spans="1:10" x14ac:dyDescent="0.25">
      <c r="A40" s="112"/>
      <c r="B40" s="113">
        <v>0</v>
      </c>
      <c r="C40" s="113">
        <v>0</v>
      </c>
      <c r="D40" s="101"/>
      <c r="E40" s="101"/>
      <c r="F40" s="101"/>
      <c r="G40" s="101"/>
      <c r="H40" s="101"/>
      <c r="I40" s="101"/>
      <c r="J40" s="101"/>
    </row>
    <row r="41" spans="1:10" x14ac:dyDescent="0.25">
      <c r="A41" s="112"/>
      <c r="B41" s="113" t="s">
        <v>88</v>
      </c>
      <c r="C41" s="113"/>
      <c r="D41" s="101"/>
      <c r="E41" s="101"/>
      <c r="F41" s="101"/>
      <c r="G41" s="101"/>
      <c r="H41" s="101"/>
      <c r="I41" s="101"/>
      <c r="J41" s="101"/>
    </row>
    <row r="42" spans="1:10" x14ac:dyDescent="0.25">
      <c r="A42" s="112"/>
      <c r="B42" s="113" t="s">
        <v>88</v>
      </c>
      <c r="C42" s="113"/>
      <c r="D42" s="101"/>
      <c r="E42" s="101"/>
      <c r="F42" s="101"/>
      <c r="G42" s="101"/>
      <c r="H42" s="101"/>
      <c r="I42" s="101"/>
      <c r="J42" s="101"/>
    </row>
    <row r="43" spans="1:10" x14ac:dyDescent="0.25">
      <c r="A43" s="112"/>
      <c r="B43" s="113" t="s">
        <v>88</v>
      </c>
      <c r="C43" s="113"/>
      <c r="D43" s="101"/>
      <c r="E43" s="101"/>
      <c r="F43" s="101"/>
      <c r="G43" s="101"/>
      <c r="H43" s="101"/>
      <c r="I43" s="101"/>
      <c r="J43" s="101"/>
    </row>
    <row r="44" spans="1:10" x14ac:dyDescent="0.25">
      <c r="A44" s="22"/>
      <c r="B44" s="113" t="s">
        <v>88</v>
      </c>
      <c r="C44" s="113"/>
      <c r="D44" s="101"/>
      <c r="E44" s="101"/>
      <c r="F44" s="101"/>
      <c r="G44" s="101"/>
      <c r="H44" s="101"/>
      <c r="I44" s="101"/>
      <c r="J44" s="101"/>
    </row>
    <row r="45" spans="1:10" x14ac:dyDescent="0.25">
      <c r="A45" s="113"/>
      <c r="B45" s="113" t="s">
        <v>89</v>
      </c>
      <c r="C45" s="113"/>
      <c r="D45" s="101"/>
      <c r="E45" s="101"/>
      <c r="F45" s="101"/>
      <c r="G45" s="101"/>
      <c r="H45" s="101"/>
      <c r="I45" s="101"/>
      <c r="J45" s="101"/>
    </row>
    <row r="47" spans="1:10" ht="18.75" x14ac:dyDescent="0.25">
      <c r="A47" s="240" t="s">
        <v>90</v>
      </c>
      <c r="B47" s="240"/>
      <c r="C47" s="240"/>
      <c r="D47" s="240"/>
      <c r="E47" s="27"/>
      <c r="F47" s="27"/>
    </row>
    <row r="48" spans="1:10" ht="36.200000000000003" customHeight="1" thickBot="1" x14ac:dyDescent="0.3">
      <c r="A48" s="241" t="s">
        <v>91</v>
      </c>
      <c r="B48" s="241"/>
      <c r="C48" s="241"/>
      <c r="D48" s="241"/>
      <c r="E48" s="42"/>
      <c r="F48" s="42"/>
      <c r="G48" s="42"/>
      <c r="H48" s="42"/>
    </row>
    <row r="49" spans="1:10" ht="14.45" customHeight="1" thickBot="1" x14ac:dyDescent="0.3">
      <c r="A49" s="242" t="s">
        <v>92</v>
      </c>
      <c r="B49" s="243"/>
      <c r="C49" s="243"/>
      <c r="D49" s="172">
        <f>PRIOR!D50</f>
        <v>0</v>
      </c>
      <c r="F49" s="25"/>
      <c r="G49" s="248" t="s">
        <v>93</v>
      </c>
      <c r="H49" s="249"/>
      <c r="I49" s="249"/>
      <c r="J49" s="250"/>
    </row>
    <row r="50" spans="1:10" ht="33" customHeight="1" thickBot="1" x14ac:dyDescent="0.3">
      <c r="A50" s="244" t="s">
        <v>94</v>
      </c>
      <c r="B50" s="245"/>
      <c r="C50" s="245"/>
      <c r="D50" s="173">
        <f>PRIOR!D51</f>
        <v>0</v>
      </c>
      <c r="G50" s="72" t="s">
        <v>95</v>
      </c>
      <c r="H50" s="73"/>
      <c r="I50" s="70"/>
      <c r="J50" s="71"/>
    </row>
    <row r="51" spans="1:10" ht="15.75" thickTop="1" x14ac:dyDescent="0.25">
      <c r="A51" s="246" t="s">
        <v>96</v>
      </c>
      <c r="B51" s="247"/>
      <c r="C51" s="247"/>
      <c r="D51" s="61">
        <f>IFERROR(D50/D49,0)</f>
        <v>0</v>
      </c>
      <c r="G51" s="72"/>
      <c r="H51" s="25"/>
      <c r="J51" s="74" t="s">
        <v>45</v>
      </c>
    </row>
    <row r="52" spans="1:10" ht="47.85" customHeight="1" thickBot="1" x14ac:dyDescent="0.3">
      <c r="A52" s="244" t="s">
        <v>97</v>
      </c>
      <c r="B52" s="245"/>
      <c r="C52" s="245"/>
      <c r="D52" s="173">
        <f>PRIOR!D53</f>
        <v>0</v>
      </c>
      <c r="G52" s="115" t="s">
        <v>98</v>
      </c>
      <c r="H52" s="73"/>
      <c r="I52" s="70"/>
      <c r="J52" s="75"/>
    </row>
    <row r="53" spans="1:10" ht="14.45" customHeight="1" thickTop="1" x14ac:dyDescent="0.25">
      <c r="A53" s="233" t="s">
        <v>99</v>
      </c>
      <c r="B53" s="234"/>
      <c r="C53" s="234"/>
      <c r="D53" s="61">
        <f>(D49-D52)*D51</f>
        <v>0</v>
      </c>
      <c r="G53" s="72"/>
      <c r="H53" s="25"/>
      <c r="J53" s="76" t="s">
        <v>45</v>
      </c>
    </row>
    <row r="54" spans="1:10" ht="30.75" customHeight="1" thickBot="1" x14ac:dyDescent="0.3">
      <c r="A54" s="244" t="s">
        <v>100</v>
      </c>
      <c r="B54" s="245"/>
      <c r="C54" s="245"/>
      <c r="D54" s="169">
        <v>0</v>
      </c>
      <c r="G54" s="72" t="s">
        <v>101</v>
      </c>
      <c r="H54" s="73"/>
      <c r="I54" s="70"/>
      <c r="J54" s="75"/>
    </row>
    <row r="55" spans="1:10" ht="30.95" customHeight="1" thickTop="1" thickBot="1" x14ac:dyDescent="0.3">
      <c r="A55" s="233" t="s">
        <v>102</v>
      </c>
      <c r="B55" s="234"/>
      <c r="C55" s="234"/>
      <c r="D55" s="61">
        <f>D54*D53</f>
        <v>0</v>
      </c>
      <c r="G55" s="68"/>
      <c r="H55" s="69"/>
      <c r="I55" s="69"/>
      <c r="J55" s="77" t="s">
        <v>45</v>
      </c>
    </row>
  </sheetData>
  <sheetProtection algorithmName="SHA-512" hashValue="nSS/oV6SP2QMJ0sk/zDx9fWdInxjjXbgkzb0Zsg9qjl1zd8PSCzzUBqkgMNOz/jiprxIic7P58ttWBDzX17a8w==" saltValue="6RM5Dsbf86ShA6ZOjYL7bw=="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55:C55"/>
    <mergeCell ref="A34:J34"/>
    <mergeCell ref="A35:J35"/>
    <mergeCell ref="A47:D47"/>
    <mergeCell ref="A48:D48"/>
    <mergeCell ref="A49:C49"/>
    <mergeCell ref="G49:J49"/>
    <mergeCell ref="A50:C50"/>
    <mergeCell ref="A51:C51"/>
    <mergeCell ref="A52:C52"/>
    <mergeCell ref="A53:C53"/>
    <mergeCell ref="A54:C54"/>
    <mergeCell ref="A33:E33"/>
    <mergeCell ref="A1:J1"/>
    <mergeCell ref="A2:J2"/>
    <mergeCell ref="A13:C13"/>
    <mergeCell ref="A14:C14"/>
    <mergeCell ref="A31:C31"/>
  </mergeCells>
  <pageMargins left="0.7" right="0.7" top="0.75" bottom="0.75" header="0.3" footer="0.3"/>
  <pageSetup scale="63" orientation="portrait" r:id="rId1"/>
  <headerFooter>
    <oddFooter>&amp;L&amp;D</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1A93F-78FC-415C-A095-071016B894D3}">
  <sheetPr>
    <tabColor theme="7" tint="0.79998168889431442"/>
    <pageSetUpPr fitToPage="1"/>
  </sheetPr>
  <dimension ref="A1:J55"/>
  <sheetViews>
    <sheetView showGridLines="0" zoomScale="112" zoomScaleNormal="112" workbookViewId="0">
      <selection activeCell="D17" sqref="D17"/>
    </sheetView>
  </sheetViews>
  <sheetFormatPr defaultColWidth="8.85546875" defaultRowHeight="15" x14ac:dyDescent="0.25"/>
  <cols>
    <col min="1" max="1" width="6.85546875" customWidth="1"/>
    <col min="2" max="2" width="17.140625" customWidth="1"/>
    <col min="3" max="3" width="23.85546875" customWidth="1"/>
    <col min="4" max="4" width="13.85546875" customWidth="1"/>
    <col min="5" max="10" width="13.7109375" customWidth="1"/>
  </cols>
  <sheetData>
    <row r="1" spans="1:10" ht="18.75" x14ac:dyDescent="0.3">
      <c r="A1" s="251" t="s">
        <v>0</v>
      </c>
      <c r="B1" s="251"/>
      <c r="C1" s="251"/>
      <c r="D1" s="251"/>
      <c r="E1" s="251"/>
      <c r="F1" s="251"/>
      <c r="G1" s="251"/>
      <c r="H1" s="251"/>
      <c r="I1" s="251"/>
      <c r="J1" s="251"/>
    </row>
    <row r="2" spans="1:10" ht="18.75" customHeight="1" x14ac:dyDescent="0.3">
      <c r="A2" s="252" t="s">
        <v>47</v>
      </c>
      <c r="B2" s="252"/>
      <c r="C2" s="252"/>
      <c r="D2" s="252"/>
      <c r="E2" s="252"/>
      <c r="F2" s="252"/>
      <c r="G2" s="252"/>
      <c r="H2" s="252"/>
      <c r="I2" s="252"/>
      <c r="J2" s="252"/>
    </row>
    <row r="3" spans="1:10" x14ac:dyDescent="0.25">
      <c r="A3" s="32" t="s">
        <v>2</v>
      </c>
      <c r="B3" s="31"/>
      <c r="C3" s="31"/>
      <c r="D3" s="31"/>
      <c r="E3" s="31"/>
      <c r="F3" s="31"/>
    </row>
    <row r="4" spans="1:10" ht="19.5" customHeight="1" x14ac:dyDescent="0.3">
      <c r="A4" s="78"/>
      <c r="B4" s="31"/>
      <c r="C4" s="78"/>
      <c r="D4" s="78"/>
      <c r="E4" s="78"/>
      <c r="F4" s="78"/>
      <c r="G4" s="78"/>
      <c r="H4" s="78"/>
      <c r="I4" s="78"/>
      <c r="J4" s="78"/>
    </row>
    <row r="5" spans="1:10" x14ac:dyDescent="0.25">
      <c r="A5" s="1" t="s">
        <v>3</v>
      </c>
      <c r="B5" s="1"/>
      <c r="D5" s="35" t="str">
        <f>TEXT('FY Summary and Certification'!D4,)</f>
        <v/>
      </c>
      <c r="E5" s="35"/>
      <c r="F5" s="36"/>
      <c r="G5" s="35"/>
      <c r="H5" s="36"/>
      <c r="I5" s="35"/>
      <c r="J5" s="35"/>
    </row>
    <row r="6" spans="1:10" ht="15.6" customHeight="1" x14ac:dyDescent="0.25">
      <c r="A6" s="1" t="s">
        <v>48</v>
      </c>
      <c r="B6" s="1"/>
      <c r="D6" s="36" t="str">
        <f>'FY Summary and Certification'!D5</f>
        <v>2024-2025</v>
      </c>
      <c r="E6" s="35"/>
      <c r="F6" s="36"/>
      <c r="G6" s="35"/>
      <c r="H6" s="36"/>
      <c r="I6" s="35"/>
      <c r="J6" s="35"/>
    </row>
    <row r="7" spans="1:10" ht="14.45" customHeight="1" x14ac:dyDescent="0.3">
      <c r="A7" s="1" t="s">
        <v>6</v>
      </c>
      <c r="B7" s="78"/>
      <c r="D7" s="35" t="str">
        <f>TEXT('FY Summary and Certification'!D6,)</f>
        <v/>
      </c>
      <c r="E7" s="37"/>
      <c r="F7" s="37"/>
      <c r="G7" s="37"/>
      <c r="H7" s="37"/>
      <c r="I7" s="37"/>
      <c r="J7" s="37"/>
    </row>
    <row r="8" spans="1:10" ht="14.45" customHeight="1" x14ac:dyDescent="0.3">
      <c r="A8" s="1" t="s">
        <v>49</v>
      </c>
      <c r="B8" s="78"/>
      <c r="D8" s="174"/>
      <c r="E8" s="175"/>
      <c r="F8" s="175"/>
      <c r="G8" s="175"/>
      <c r="H8" s="175"/>
      <c r="I8" s="175"/>
      <c r="J8" s="175"/>
    </row>
    <row r="9" spans="1:10" ht="14.45" customHeight="1" x14ac:dyDescent="0.25">
      <c r="A9" s="1" t="s">
        <v>51</v>
      </c>
      <c r="B9" s="1"/>
      <c r="D9" s="174"/>
      <c r="E9" s="176"/>
      <c r="F9" s="176"/>
      <c r="G9" s="176"/>
      <c r="H9" s="176"/>
      <c r="I9" s="176"/>
      <c r="J9" s="176"/>
    </row>
    <row r="10" spans="1:10" ht="14.45" customHeight="1" x14ac:dyDescent="0.25">
      <c r="A10" s="1" t="s">
        <v>52</v>
      </c>
      <c r="B10" s="1"/>
      <c r="D10" s="19">
        <v>45536</v>
      </c>
      <c r="E10" s="2"/>
      <c r="F10" s="2"/>
      <c r="G10" s="2"/>
      <c r="H10" s="2"/>
      <c r="I10" s="2"/>
      <c r="J10" s="2"/>
    </row>
    <row r="11" spans="1:10" ht="14.45" customHeight="1" x14ac:dyDescent="0.25">
      <c r="A11" s="1" t="s">
        <v>9</v>
      </c>
      <c r="B11" s="1"/>
      <c r="D11" s="2" t="s">
        <v>10</v>
      </c>
      <c r="E11" s="2"/>
      <c r="F11" s="2"/>
      <c r="G11" s="2"/>
      <c r="H11" s="2"/>
      <c r="I11" s="2"/>
      <c r="J11" s="2"/>
    </row>
    <row r="12" spans="1:10" ht="15.75" thickBot="1" x14ac:dyDescent="0.3">
      <c r="A12" s="3"/>
      <c r="B12" s="3"/>
      <c r="C12" s="3"/>
      <c r="D12" s="3"/>
      <c r="E12" s="3"/>
      <c r="F12" s="3"/>
      <c r="G12" s="3"/>
      <c r="H12" s="3"/>
      <c r="I12" s="3"/>
      <c r="J12" s="3"/>
    </row>
    <row r="13" spans="1:10" ht="51.75" thickBot="1" x14ac:dyDescent="0.3">
      <c r="A13" s="256" t="s">
        <v>54</v>
      </c>
      <c r="B13" s="257"/>
      <c r="C13" s="257"/>
      <c r="D13" s="79" t="s">
        <v>55</v>
      </c>
      <c r="E13" s="87" t="s">
        <v>56</v>
      </c>
      <c r="F13" s="94" t="s">
        <v>57</v>
      </c>
      <c r="G13" s="95" t="s">
        <v>58</v>
      </c>
      <c r="H13" s="29" t="s">
        <v>59</v>
      </c>
      <c r="I13" s="97" t="s">
        <v>60</v>
      </c>
      <c r="J13" s="98" t="s">
        <v>61</v>
      </c>
    </row>
    <row r="14" spans="1:10" ht="17.100000000000001" customHeight="1" x14ac:dyDescent="0.25">
      <c r="A14" s="236" t="s">
        <v>18</v>
      </c>
      <c r="B14" s="237"/>
      <c r="C14" s="238"/>
      <c r="D14" s="80">
        <f>'FY Summary and Certification'!D12</f>
        <v>0</v>
      </c>
      <c r="E14" s="163">
        <f>SUM(E15:E16)</f>
        <v>0</v>
      </c>
      <c r="F14" s="142">
        <f>0.5*E14</f>
        <v>0</v>
      </c>
      <c r="G14" s="163">
        <f>SUM(G15:G16)</f>
        <v>0</v>
      </c>
      <c r="H14" s="148">
        <f>0.5*G14</f>
        <v>0</v>
      </c>
      <c r="I14" s="163">
        <f>SUM(I15:I16)</f>
        <v>0</v>
      </c>
      <c r="J14" s="155">
        <f>0.5*I14</f>
        <v>0</v>
      </c>
    </row>
    <row r="15" spans="1:10" x14ac:dyDescent="0.25">
      <c r="A15" s="4"/>
      <c r="B15" s="5" t="s">
        <v>19</v>
      </c>
      <c r="C15" s="6"/>
      <c r="D15" s="81">
        <f>'FY Summary and Certification'!D13</f>
        <v>0</v>
      </c>
      <c r="E15" s="88">
        <v>0</v>
      </c>
      <c r="F15" s="143">
        <f>0.5*E15</f>
        <v>0</v>
      </c>
      <c r="G15" s="88">
        <v>0</v>
      </c>
      <c r="H15" s="149">
        <f>0.5*G15</f>
        <v>0</v>
      </c>
      <c r="I15" s="164">
        <f>E15+G15</f>
        <v>0</v>
      </c>
      <c r="J15" s="156">
        <f>I15*0.5</f>
        <v>0</v>
      </c>
    </row>
    <row r="16" spans="1:10" x14ac:dyDescent="0.25">
      <c r="A16" s="7"/>
      <c r="B16" s="8" t="s">
        <v>20</v>
      </c>
      <c r="C16" s="9"/>
      <c r="D16" s="81">
        <f>'FY Summary and Certification'!D14</f>
        <v>0</v>
      </c>
      <c r="E16" s="219">
        <v>0</v>
      </c>
      <c r="F16" s="143">
        <f>0.5*E16</f>
        <v>0</v>
      </c>
      <c r="G16" s="88">
        <v>0</v>
      </c>
      <c r="H16" s="149">
        <f>0.5*G16</f>
        <v>0</v>
      </c>
      <c r="I16" s="164">
        <f>E16+G16</f>
        <v>0</v>
      </c>
      <c r="J16" s="156">
        <f>I16*0.5</f>
        <v>0</v>
      </c>
    </row>
    <row r="17" spans="1:10" ht="17.100000000000001" customHeight="1" x14ac:dyDescent="0.25">
      <c r="A17" s="10" t="s">
        <v>21</v>
      </c>
      <c r="B17" s="203"/>
      <c r="C17" s="203"/>
      <c r="D17" s="206">
        <f>'FY Summary and Certification'!D15</f>
        <v>0</v>
      </c>
      <c r="E17" s="207">
        <f t="shared" ref="E17:H17" si="0">E18</f>
        <v>0</v>
      </c>
      <c r="F17" s="116">
        <f t="shared" si="0"/>
        <v>0</v>
      </c>
      <c r="G17" s="207">
        <f t="shared" si="0"/>
        <v>0</v>
      </c>
      <c r="H17" s="104">
        <f t="shared" si="0"/>
        <v>0</v>
      </c>
      <c r="I17" s="215">
        <f>I18</f>
        <v>0</v>
      </c>
      <c r="J17" s="216">
        <f>0.5*I17</f>
        <v>0</v>
      </c>
    </row>
    <row r="18" spans="1:10" ht="15.75" thickBot="1" x14ac:dyDescent="0.3">
      <c r="A18" s="204"/>
      <c r="B18" s="8" t="s">
        <v>22</v>
      </c>
      <c r="C18" s="205"/>
      <c r="D18" s="202">
        <f>'FY Summary and Certification'!D16</f>
        <v>0</v>
      </c>
      <c r="E18" s="88">
        <v>0</v>
      </c>
      <c r="F18" s="208">
        <f t="shared" ref="F18" si="1">0.5*E18</f>
        <v>0</v>
      </c>
      <c r="G18" s="88">
        <v>0</v>
      </c>
      <c r="H18" s="149">
        <f t="shared" ref="H18" si="2">0.5*G18</f>
        <v>0</v>
      </c>
      <c r="I18" s="164">
        <f>E18+G18</f>
        <v>0</v>
      </c>
      <c r="J18" s="156">
        <f t="shared" ref="J18" si="3">I18*0.5</f>
        <v>0</v>
      </c>
    </row>
    <row r="19" spans="1:10" ht="17.100000000000001" customHeight="1" x14ac:dyDescent="0.25">
      <c r="A19" s="10" t="s">
        <v>23</v>
      </c>
      <c r="B19" s="11"/>
      <c r="C19" s="12"/>
      <c r="D19" s="82">
        <f>'FY Summary and Certification'!D17</f>
        <v>0</v>
      </c>
      <c r="E19" s="170">
        <f>SUM(E20:E25)</f>
        <v>0</v>
      </c>
      <c r="F19" s="142">
        <f>0.5*E19</f>
        <v>0</v>
      </c>
      <c r="G19" s="163">
        <f>SUM(G20:G25)</f>
        <v>0</v>
      </c>
      <c r="H19" s="148">
        <f>0.5*G19</f>
        <v>0</v>
      </c>
      <c r="I19" s="163">
        <f>SUM(I20:I25)</f>
        <v>0</v>
      </c>
      <c r="J19" s="155">
        <f>0.5*I19</f>
        <v>0</v>
      </c>
    </row>
    <row r="20" spans="1:10" x14ac:dyDescent="0.25">
      <c r="A20" s="7"/>
      <c r="B20" s="8" t="s">
        <v>62</v>
      </c>
      <c r="C20" s="9"/>
      <c r="D20" s="81">
        <f>'FY Summary and Certification'!D18</f>
        <v>0</v>
      </c>
      <c r="E20" s="88">
        <v>0</v>
      </c>
      <c r="F20" s="143">
        <f t="shared" ref="F20:H25" si="4">0.5*E20</f>
        <v>0</v>
      </c>
      <c r="G20" s="88">
        <v>0</v>
      </c>
      <c r="H20" s="149">
        <f t="shared" si="4"/>
        <v>0</v>
      </c>
      <c r="I20" s="164">
        <f>E20+G20</f>
        <v>0</v>
      </c>
      <c r="J20" s="156">
        <f t="shared" ref="J20:J25" si="5">I20*0.5</f>
        <v>0</v>
      </c>
    </row>
    <row r="21" spans="1:10" x14ac:dyDescent="0.25">
      <c r="A21" s="7"/>
      <c r="B21" s="8" t="s">
        <v>25</v>
      </c>
      <c r="C21" s="9"/>
      <c r="D21" s="81">
        <f>'FY Summary and Certification'!D19</f>
        <v>0</v>
      </c>
      <c r="E21" s="88">
        <v>0</v>
      </c>
      <c r="F21" s="143">
        <f t="shared" si="4"/>
        <v>0</v>
      </c>
      <c r="G21" s="88">
        <v>0</v>
      </c>
      <c r="H21" s="149">
        <f t="shared" si="4"/>
        <v>0</v>
      </c>
      <c r="I21" s="164">
        <f t="shared" ref="I21:I25" si="6">E21+G21</f>
        <v>0</v>
      </c>
      <c r="J21" s="156">
        <f t="shared" si="5"/>
        <v>0</v>
      </c>
    </row>
    <row r="22" spans="1:10" x14ac:dyDescent="0.25">
      <c r="A22" s="7"/>
      <c r="B22" s="8" t="s">
        <v>26</v>
      </c>
      <c r="C22" s="9"/>
      <c r="D22" s="81">
        <f>'FY Summary and Certification'!D20</f>
        <v>0</v>
      </c>
      <c r="E22" s="88">
        <v>0</v>
      </c>
      <c r="F22" s="143">
        <f t="shared" si="4"/>
        <v>0</v>
      </c>
      <c r="G22" s="88">
        <v>0</v>
      </c>
      <c r="H22" s="149">
        <f t="shared" si="4"/>
        <v>0</v>
      </c>
      <c r="I22" s="164">
        <f t="shared" si="6"/>
        <v>0</v>
      </c>
      <c r="J22" s="156">
        <f t="shared" si="5"/>
        <v>0</v>
      </c>
    </row>
    <row r="23" spans="1:10" x14ac:dyDescent="0.25">
      <c r="A23" s="7"/>
      <c r="B23" s="8" t="s">
        <v>63</v>
      </c>
      <c r="C23" s="9"/>
      <c r="D23" s="81">
        <f>'FY Summary and Certification'!D21</f>
        <v>0</v>
      </c>
      <c r="E23" s="88">
        <v>0</v>
      </c>
      <c r="F23" s="143">
        <f t="shared" si="4"/>
        <v>0</v>
      </c>
      <c r="G23" s="88">
        <v>0</v>
      </c>
      <c r="H23" s="149">
        <f t="shared" si="4"/>
        <v>0</v>
      </c>
      <c r="I23" s="164">
        <f t="shared" si="6"/>
        <v>0</v>
      </c>
      <c r="J23" s="156">
        <f t="shared" si="5"/>
        <v>0</v>
      </c>
    </row>
    <row r="24" spans="1:10" x14ac:dyDescent="0.25">
      <c r="A24" s="7"/>
      <c r="B24" s="8" t="s">
        <v>28</v>
      </c>
      <c r="C24" s="9"/>
      <c r="D24" s="81">
        <f>'FY Summary and Certification'!D22</f>
        <v>0</v>
      </c>
      <c r="E24" s="88">
        <v>0</v>
      </c>
      <c r="F24" s="143">
        <f t="shared" si="4"/>
        <v>0</v>
      </c>
      <c r="G24" s="88">
        <v>0</v>
      </c>
      <c r="H24" s="149">
        <f t="shared" si="4"/>
        <v>0</v>
      </c>
      <c r="I24" s="164">
        <f t="shared" si="6"/>
        <v>0</v>
      </c>
      <c r="J24" s="156">
        <f t="shared" si="5"/>
        <v>0</v>
      </c>
    </row>
    <row r="25" spans="1:10" x14ac:dyDescent="0.25">
      <c r="A25" s="47"/>
      <c r="B25" s="48" t="s">
        <v>29</v>
      </c>
      <c r="C25" s="49"/>
      <c r="D25" s="83">
        <f>'FY Summary and Certification'!D23</f>
        <v>0</v>
      </c>
      <c r="E25" s="89">
        <v>0</v>
      </c>
      <c r="F25" s="144">
        <f t="shared" si="4"/>
        <v>0</v>
      </c>
      <c r="G25" s="89">
        <v>0</v>
      </c>
      <c r="H25" s="150">
        <f t="shared" si="4"/>
        <v>0</v>
      </c>
      <c r="I25" s="164">
        <f t="shared" si="6"/>
        <v>0</v>
      </c>
      <c r="J25" s="157">
        <f t="shared" si="5"/>
        <v>0</v>
      </c>
    </row>
    <row r="26" spans="1:10" ht="16.5" customHeight="1" thickBot="1" x14ac:dyDescent="0.3">
      <c r="A26" s="58" t="s">
        <v>64</v>
      </c>
      <c r="B26" s="59"/>
      <c r="C26" s="60"/>
      <c r="D26" s="84">
        <f>D14+D19+D17</f>
        <v>0</v>
      </c>
      <c r="E26" s="90">
        <f t="shared" ref="E26:J26" si="7">E14+E19+E17</f>
        <v>0</v>
      </c>
      <c r="F26" s="84">
        <f t="shared" si="7"/>
        <v>0</v>
      </c>
      <c r="G26" s="90">
        <f t="shared" si="7"/>
        <v>0</v>
      </c>
      <c r="H26" s="151">
        <f t="shared" si="7"/>
        <v>0</v>
      </c>
      <c r="I26" s="90">
        <f t="shared" si="7"/>
        <v>0</v>
      </c>
      <c r="J26" s="158">
        <f t="shared" si="7"/>
        <v>0</v>
      </c>
    </row>
    <row r="27" spans="1:10" ht="17.100000000000001" customHeight="1" x14ac:dyDescent="0.25">
      <c r="A27" s="44" t="s">
        <v>31</v>
      </c>
      <c r="B27" s="45"/>
      <c r="C27" s="46"/>
      <c r="D27" s="141">
        <f>'FY Summary and Certification'!D25</f>
        <v>0</v>
      </c>
      <c r="E27" s="171">
        <f>SUM(E28:E30)</f>
        <v>0</v>
      </c>
      <c r="F27" s="145">
        <f>0.5*E27</f>
        <v>0</v>
      </c>
      <c r="G27" s="165">
        <f>SUM(G28:G30)</f>
        <v>0</v>
      </c>
      <c r="H27" s="152">
        <f>0.5*G27</f>
        <v>0</v>
      </c>
      <c r="I27" s="165">
        <f>SUM(I28:I30)</f>
        <v>0</v>
      </c>
      <c r="J27" s="159">
        <f>0.5*I27</f>
        <v>0</v>
      </c>
    </row>
    <row r="28" spans="1:10" x14ac:dyDescent="0.25">
      <c r="A28" s="7"/>
      <c r="B28" s="8" t="s">
        <v>32</v>
      </c>
      <c r="C28" s="9"/>
      <c r="D28" s="81">
        <f>'FY Summary and Certification'!D26</f>
        <v>0</v>
      </c>
      <c r="E28" s="88">
        <v>0</v>
      </c>
      <c r="F28" s="143">
        <f>0.5*E28</f>
        <v>0</v>
      </c>
      <c r="G28" s="88">
        <v>0</v>
      </c>
      <c r="H28" s="149">
        <f>0.5*G28</f>
        <v>0</v>
      </c>
      <c r="I28" s="164">
        <f>E28+G28</f>
        <v>0</v>
      </c>
      <c r="J28" s="156">
        <f>I28*0.5</f>
        <v>0</v>
      </c>
    </row>
    <row r="29" spans="1:10" x14ac:dyDescent="0.25">
      <c r="A29" s="7"/>
      <c r="B29" s="8" t="s">
        <v>33</v>
      </c>
      <c r="C29" s="9"/>
      <c r="D29" s="81">
        <f>'FY Summary and Certification'!D27</f>
        <v>0</v>
      </c>
      <c r="E29" s="88">
        <v>0</v>
      </c>
      <c r="F29" s="143">
        <f>0.5*E29</f>
        <v>0</v>
      </c>
      <c r="G29" s="88">
        <v>0</v>
      </c>
      <c r="H29" s="149">
        <f>0.5*G29</f>
        <v>0</v>
      </c>
      <c r="I29" s="164">
        <f t="shared" ref="I29:I30" si="8">E29+G29</f>
        <v>0</v>
      </c>
      <c r="J29" s="156">
        <f>I29*0.5</f>
        <v>0</v>
      </c>
    </row>
    <row r="30" spans="1:10" ht="15" customHeight="1" thickBot="1" x14ac:dyDescent="0.3">
      <c r="A30" s="13"/>
      <c r="B30" s="14" t="s">
        <v>34</v>
      </c>
      <c r="C30" s="15"/>
      <c r="D30" s="85">
        <f>'FY Summary and Certification'!D28</f>
        <v>0</v>
      </c>
      <c r="E30" s="92">
        <v>0</v>
      </c>
      <c r="F30" s="146">
        <f>0.5*E30</f>
        <v>0</v>
      </c>
      <c r="G30" s="92">
        <v>0</v>
      </c>
      <c r="H30" s="153">
        <f>0.5*G30</f>
        <v>0</v>
      </c>
      <c r="I30" s="164">
        <f t="shared" si="8"/>
        <v>0</v>
      </c>
      <c r="J30" s="160">
        <f>I30*0.5</f>
        <v>0</v>
      </c>
    </row>
    <row r="31" spans="1:10" ht="16.5" customHeight="1" thickBot="1" x14ac:dyDescent="0.3">
      <c r="A31" s="258" t="s">
        <v>65</v>
      </c>
      <c r="B31" s="259"/>
      <c r="C31" s="259"/>
      <c r="D31" s="86">
        <f>D14+D19+D27+D17</f>
        <v>0</v>
      </c>
      <c r="E31" s="93">
        <f t="shared" ref="E31:J31" si="9">E14+E19+E27+E17</f>
        <v>0</v>
      </c>
      <c r="F31" s="86">
        <f t="shared" si="9"/>
        <v>0</v>
      </c>
      <c r="G31" s="93">
        <f t="shared" si="9"/>
        <v>0</v>
      </c>
      <c r="H31" s="154">
        <f t="shared" si="9"/>
        <v>0</v>
      </c>
      <c r="I31" s="93">
        <f t="shared" si="9"/>
        <v>0</v>
      </c>
      <c r="J31" s="161">
        <f t="shared" si="9"/>
        <v>0</v>
      </c>
    </row>
    <row r="32" spans="1:10" ht="16.5" customHeight="1" thickBot="1" x14ac:dyDescent="0.3">
      <c r="A32" s="50"/>
      <c r="B32" s="51"/>
      <c r="C32" s="51"/>
      <c r="D32" s="51"/>
      <c r="E32" s="51" t="s">
        <v>66</v>
      </c>
      <c r="F32" s="147">
        <f>10%*F31</f>
        <v>0</v>
      </c>
      <c r="G32" s="52" t="s">
        <v>67</v>
      </c>
      <c r="H32" s="147">
        <f>10%*H31</f>
        <v>0</v>
      </c>
      <c r="I32" s="52"/>
      <c r="J32" s="162">
        <f>F32+H32</f>
        <v>0</v>
      </c>
    </row>
    <row r="33" spans="1:10" ht="16.5" customHeight="1" thickTop="1" thickBot="1" x14ac:dyDescent="0.3">
      <c r="A33" s="253" t="s">
        <v>68</v>
      </c>
      <c r="B33" s="254"/>
      <c r="C33" s="254"/>
      <c r="D33" s="254"/>
      <c r="E33" s="255"/>
      <c r="F33" s="43">
        <f>F31-F32</f>
        <v>0</v>
      </c>
      <c r="G33" s="30"/>
      <c r="H33" s="43">
        <f>H31-H32</f>
        <v>0</v>
      </c>
      <c r="I33" s="30"/>
      <c r="J33" s="99">
        <f>J31-J32</f>
        <v>0</v>
      </c>
    </row>
    <row r="34" spans="1:10" ht="33.950000000000003" customHeight="1" x14ac:dyDescent="0.3">
      <c r="A34" s="235" t="s">
        <v>69</v>
      </c>
      <c r="B34" s="235"/>
      <c r="C34" s="235"/>
      <c r="D34" s="235"/>
      <c r="E34" s="235"/>
      <c r="F34" s="235"/>
      <c r="G34" s="235"/>
      <c r="H34" s="235"/>
      <c r="I34" s="235"/>
      <c r="J34" s="235"/>
    </row>
    <row r="35" spans="1:10" ht="28.5" customHeight="1" x14ac:dyDescent="0.25">
      <c r="A35" s="239" t="s">
        <v>70</v>
      </c>
      <c r="B35" s="239"/>
      <c r="C35" s="239"/>
      <c r="D35" s="239"/>
      <c r="E35" s="239"/>
      <c r="F35" s="239"/>
      <c r="G35" s="239"/>
      <c r="H35" s="239"/>
      <c r="I35" s="239"/>
      <c r="J35" s="239"/>
    </row>
    <row r="36" spans="1:10" ht="12.6" hidden="1" customHeight="1" x14ac:dyDescent="0.25">
      <c r="A36" t="s">
        <v>71</v>
      </c>
      <c r="B36" t="s">
        <v>72</v>
      </c>
      <c r="C36" t="s">
        <v>73</v>
      </c>
      <c r="D36" t="s">
        <v>74</v>
      </c>
      <c r="E36" t="s">
        <v>75</v>
      </c>
      <c r="F36" t="s">
        <v>76</v>
      </c>
      <c r="G36" t="s">
        <v>77</v>
      </c>
      <c r="H36" t="s">
        <v>78</v>
      </c>
      <c r="I36" t="s">
        <v>79</v>
      </c>
      <c r="J36" t="s">
        <v>80</v>
      </c>
    </row>
    <row r="37" spans="1:10" ht="34.5" customHeight="1" x14ac:dyDescent="0.25">
      <c r="A37" s="33"/>
      <c r="B37" s="221" t="s">
        <v>81</v>
      </c>
      <c r="C37" s="28"/>
      <c r="D37" s="34" t="s">
        <v>82</v>
      </c>
      <c r="E37" s="34" t="s">
        <v>83</v>
      </c>
      <c r="F37" s="34" t="s">
        <v>25</v>
      </c>
      <c r="G37" s="34" t="s">
        <v>26</v>
      </c>
      <c r="H37" s="34" t="s">
        <v>84</v>
      </c>
      <c r="I37" s="34" t="s">
        <v>85</v>
      </c>
      <c r="J37" s="34" t="s">
        <v>29</v>
      </c>
    </row>
    <row r="38" spans="1:10" x14ac:dyDescent="0.25">
      <c r="A38" s="112"/>
      <c r="B38" s="113" t="s">
        <v>86</v>
      </c>
      <c r="C38" s="113"/>
      <c r="D38" s="100"/>
      <c r="E38" s="101"/>
      <c r="F38" s="101"/>
      <c r="G38" s="101"/>
      <c r="H38" s="101"/>
      <c r="I38" s="101"/>
      <c r="J38" s="101"/>
    </row>
    <row r="39" spans="1:10" x14ac:dyDescent="0.25">
      <c r="A39" s="112"/>
      <c r="B39" s="113" t="s">
        <v>87</v>
      </c>
      <c r="C39" s="113"/>
      <c r="D39" s="101"/>
      <c r="E39" s="101"/>
      <c r="F39" s="101"/>
      <c r="G39" s="101"/>
      <c r="H39" s="101"/>
      <c r="I39" s="101"/>
      <c r="J39" s="101"/>
    </row>
    <row r="40" spans="1:10" x14ac:dyDescent="0.25">
      <c r="A40" s="112"/>
      <c r="B40" s="113">
        <v>0</v>
      </c>
      <c r="C40" s="113">
        <v>0</v>
      </c>
      <c r="D40" s="101"/>
      <c r="E40" s="101"/>
      <c r="F40" s="101"/>
      <c r="G40" s="101"/>
      <c r="H40" s="101"/>
      <c r="I40" s="101"/>
      <c r="J40" s="101"/>
    </row>
    <row r="41" spans="1:10" x14ac:dyDescent="0.25">
      <c r="A41" s="112"/>
      <c r="B41" s="113" t="s">
        <v>88</v>
      </c>
      <c r="C41" s="113"/>
      <c r="D41" s="101"/>
      <c r="E41" s="101"/>
      <c r="F41" s="101"/>
      <c r="G41" s="101"/>
      <c r="H41" s="101"/>
      <c r="I41" s="101"/>
      <c r="J41" s="101"/>
    </row>
    <row r="42" spans="1:10" x14ac:dyDescent="0.25">
      <c r="A42" s="112"/>
      <c r="B42" s="113" t="s">
        <v>88</v>
      </c>
      <c r="C42" s="113"/>
      <c r="D42" s="101"/>
      <c r="E42" s="101"/>
      <c r="F42" s="101"/>
      <c r="G42" s="101"/>
      <c r="H42" s="101"/>
      <c r="I42" s="101"/>
      <c r="J42" s="101"/>
    </row>
    <row r="43" spans="1:10" x14ac:dyDescent="0.25">
      <c r="A43" s="112"/>
      <c r="B43" s="113" t="s">
        <v>88</v>
      </c>
      <c r="C43" s="113"/>
      <c r="D43" s="101"/>
      <c r="E43" s="101"/>
      <c r="F43" s="101"/>
      <c r="G43" s="101"/>
      <c r="H43" s="101"/>
      <c r="I43" s="101"/>
      <c r="J43" s="101"/>
    </row>
    <row r="44" spans="1:10" x14ac:dyDescent="0.25">
      <c r="A44" s="22"/>
      <c r="B44" s="113" t="s">
        <v>88</v>
      </c>
      <c r="C44" s="113"/>
      <c r="D44" s="101"/>
      <c r="E44" s="101"/>
      <c r="F44" s="101"/>
      <c r="G44" s="101"/>
      <c r="H44" s="101"/>
      <c r="I44" s="101"/>
      <c r="J44" s="101"/>
    </row>
    <row r="45" spans="1:10" x14ac:dyDescent="0.25">
      <c r="A45" s="113"/>
      <c r="B45" s="113" t="s">
        <v>89</v>
      </c>
      <c r="C45" s="113"/>
      <c r="D45" s="101"/>
      <c r="E45" s="101"/>
      <c r="F45" s="101"/>
      <c r="G45" s="101"/>
      <c r="H45" s="101"/>
      <c r="I45" s="101"/>
      <c r="J45" s="101"/>
    </row>
    <row r="47" spans="1:10" ht="18.75" x14ac:dyDescent="0.25">
      <c r="A47" s="240" t="s">
        <v>90</v>
      </c>
      <c r="B47" s="240"/>
      <c r="C47" s="240"/>
      <c r="D47" s="240"/>
      <c r="E47" s="27"/>
      <c r="F47" s="27"/>
    </row>
    <row r="48" spans="1:10" ht="36.200000000000003" customHeight="1" thickBot="1" x14ac:dyDescent="0.3">
      <c r="A48" s="241" t="s">
        <v>91</v>
      </c>
      <c r="B48" s="241"/>
      <c r="C48" s="241"/>
      <c r="D48" s="241"/>
      <c r="E48" s="42"/>
      <c r="F48" s="42"/>
      <c r="G48" s="42"/>
      <c r="H48" s="42"/>
    </row>
    <row r="49" spans="1:10" ht="14.45" customHeight="1" thickBot="1" x14ac:dyDescent="0.3">
      <c r="A49" s="242" t="s">
        <v>92</v>
      </c>
      <c r="B49" s="243"/>
      <c r="C49" s="243"/>
      <c r="D49" s="172">
        <f>PRIOR!D50</f>
        <v>0</v>
      </c>
      <c r="F49" s="25"/>
      <c r="G49" s="248" t="s">
        <v>93</v>
      </c>
      <c r="H49" s="249"/>
      <c r="I49" s="249"/>
      <c r="J49" s="250"/>
    </row>
    <row r="50" spans="1:10" ht="33" customHeight="1" thickBot="1" x14ac:dyDescent="0.3">
      <c r="A50" s="244" t="s">
        <v>94</v>
      </c>
      <c r="B50" s="245"/>
      <c r="C50" s="245"/>
      <c r="D50" s="173">
        <f>PRIOR!D51</f>
        <v>0</v>
      </c>
      <c r="G50" s="72" t="s">
        <v>95</v>
      </c>
      <c r="H50" s="73"/>
      <c r="I50" s="70"/>
      <c r="J50" s="71"/>
    </row>
    <row r="51" spans="1:10" ht="15.75" thickTop="1" x14ac:dyDescent="0.25">
      <c r="A51" s="246" t="s">
        <v>96</v>
      </c>
      <c r="B51" s="247"/>
      <c r="C51" s="247"/>
      <c r="D51" s="61">
        <f>IFERROR(D50/D49,0)</f>
        <v>0</v>
      </c>
      <c r="G51" s="72"/>
      <c r="H51" s="25"/>
      <c r="J51" s="74" t="s">
        <v>45</v>
      </c>
    </row>
    <row r="52" spans="1:10" ht="47.85" customHeight="1" thickBot="1" x14ac:dyDescent="0.3">
      <c r="A52" s="244" t="s">
        <v>97</v>
      </c>
      <c r="B52" s="245"/>
      <c r="C52" s="245"/>
      <c r="D52" s="173">
        <f>PRIOR!D53</f>
        <v>0</v>
      </c>
      <c r="G52" s="115" t="s">
        <v>98</v>
      </c>
      <c r="H52" s="73"/>
      <c r="I52" s="70"/>
      <c r="J52" s="75"/>
    </row>
    <row r="53" spans="1:10" ht="14.45" customHeight="1" thickTop="1" x14ac:dyDescent="0.25">
      <c r="A53" s="233" t="s">
        <v>99</v>
      </c>
      <c r="B53" s="234"/>
      <c r="C53" s="234"/>
      <c r="D53" s="61">
        <f>(D49-D52)*D51</f>
        <v>0</v>
      </c>
      <c r="G53" s="72"/>
      <c r="H53" s="25"/>
      <c r="J53" s="76" t="s">
        <v>45</v>
      </c>
    </row>
    <row r="54" spans="1:10" ht="30.75" customHeight="1" thickBot="1" x14ac:dyDescent="0.3">
      <c r="A54" s="244" t="s">
        <v>100</v>
      </c>
      <c r="B54" s="245"/>
      <c r="C54" s="245"/>
      <c r="D54" s="169">
        <v>0</v>
      </c>
      <c r="G54" s="72" t="s">
        <v>101</v>
      </c>
      <c r="H54" s="73"/>
      <c r="I54" s="70"/>
      <c r="J54" s="75"/>
    </row>
    <row r="55" spans="1:10" ht="30.95" customHeight="1" thickTop="1" thickBot="1" x14ac:dyDescent="0.3">
      <c r="A55" s="233" t="s">
        <v>102</v>
      </c>
      <c r="B55" s="234"/>
      <c r="C55" s="234"/>
      <c r="D55" s="61">
        <f>D54*D53</f>
        <v>0</v>
      </c>
      <c r="G55" s="68"/>
      <c r="H55" s="69"/>
      <c r="I55" s="69"/>
      <c r="J55" s="77" t="s">
        <v>45</v>
      </c>
    </row>
  </sheetData>
  <sheetProtection algorithmName="SHA-512" hashValue="r798PWF5vE2t33xifBD8RxeA3sGaHLBbZr+v6wAzcgSkP8aiShMGgfA0KHv5PDgNrKV3q6AlAJRczZDPsz4VyQ==" saltValue="9B+FSQHF3ngfnJFv1Q9lBQ=="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55:C55"/>
    <mergeCell ref="A34:J34"/>
    <mergeCell ref="A35:J35"/>
    <mergeCell ref="A47:D47"/>
    <mergeCell ref="A48:D48"/>
    <mergeCell ref="A49:C49"/>
    <mergeCell ref="G49:J49"/>
    <mergeCell ref="A50:C50"/>
    <mergeCell ref="A51:C51"/>
    <mergeCell ref="A52:C52"/>
    <mergeCell ref="A53:C53"/>
    <mergeCell ref="A54:C54"/>
    <mergeCell ref="A33:E33"/>
    <mergeCell ref="A1:J1"/>
    <mergeCell ref="A2:J2"/>
    <mergeCell ref="A13:C13"/>
    <mergeCell ref="A14:C14"/>
    <mergeCell ref="A31:C31"/>
  </mergeCells>
  <pageMargins left="0.7" right="0.7" top="0.75" bottom="0.75" header="0.3" footer="0.3"/>
  <pageSetup scale="63" orientation="portrait" r:id="rId1"/>
  <headerFooter>
    <oddFooter>&amp;L&amp;D</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1A2E9-8F7C-41A7-8CC8-B436AC9F7477}">
  <sheetPr>
    <tabColor theme="7" tint="0.79998168889431442"/>
    <pageSetUpPr fitToPage="1"/>
  </sheetPr>
  <dimension ref="A1:J55"/>
  <sheetViews>
    <sheetView showGridLines="0" zoomScale="112" zoomScaleNormal="112" workbookViewId="0">
      <selection activeCell="E10" sqref="E10"/>
    </sheetView>
  </sheetViews>
  <sheetFormatPr defaultColWidth="8.85546875" defaultRowHeight="15" x14ac:dyDescent="0.25"/>
  <cols>
    <col min="1" max="1" width="6.85546875" customWidth="1"/>
    <col min="2" max="2" width="17.140625" customWidth="1"/>
    <col min="3" max="3" width="23.85546875" customWidth="1"/>
    <col min="4" max="4" width="13.85546875" customWidth="1"/>
    <col min="5" max="10" width="13.7109375" customWidth="1"/>
  </cols>
  <sheetData>
    <row r="1" spans="1:10" ht="18.75" x14ac:dyDescent="0.3">
      <c r="A1" s="251" t="s">
        <v>0</v>
      </c>
      <c r="B1" s="251"/>
      <c r="C1" s="251"/>
      <c r="D1" s="251"/>
      <c r="E1" s="251"/>
      <c r="F1" s="251"/>
      <c r="G1" s="251"/>
      <c r="H1" s="251"/>
      <c r="I1" s="251"/>
      <c r="J1" s="251"/>
    </row>
    <row r="2" spans="1:10" ht="18.75" customHeight="1" x14ac:dyDescent="0.3">
      <c r="A2" s="252" t="s">
        <v>47</v>
      </c>
      <c r="B2" s="252"/>
      <c r="C2" s="252"/>
      <c r="D2" s="252"/>
      <c r="E2" s="252"/>
      <c r="F2" s="252"/>
      <c r="G2" s="252"/>
      <c r="H2" s="252"/>
      <c r="I2" s="252"/>
      <c r="J2" s="252"/>
    </row>
    <row r="3" spans="1:10" x14ac:dyDescent="0.25">
      <c r="A3" s="32" t="s">
        <v>2</v>
      </c>
      <c r="B3" s="31"/>
      <c r="C3" s="31"/>
      <c r="D3" s="31"/>
      <c r="E3" s="31"/>
      <c r="F3" s="31"/>
    </row>
    <row r="4" spans="1:10" ht="19.5" customHeight="1" x14ac:dyDescent="0.3">
      <c r="A4" s="78"/>
      <c r="B4" s="31"/>
      <c r="C4" s="78"/>
      <c r="D4" s="78"/>
      <c r="E4" s="78"/>
      <c r="F4" s="78"/>
      <c r="G4" s="78"/>
      <c r="H4" s="78"/>
      <c r="I4" s="78"/>
      <c r="J4" s="78"/>
    </row>
    <row r="5" spans="1:10" x14ac:dyDescent="0.25">
      <c r="A5" s="1" t="s">
        <v>3</v>
      </c>
      <c r="B5" s="1"/>
      <c r="D5" s="35" t="str">
        <f>TEXT('FY Summary and Certification'!D4,)</f>
        <v/>
      </c>
      <c r="E5" s="35"/>
      <c r="F5" s="36"/>
      <c r="G5" s="35"/>
      <c r="H5" s="36"/>
      <c r="I5" s="35"/>
      <c r="J5" s="35"/>
    </row>
    <row r="6" spans="1:10" ht="15.6" customHeight="1" x14ac:dyDescent="0.25">
      <c r="A6" s="1" t="s">
        <v>48</v>
      </c>
      <c r="B6" s="1"/>
      <c r="D6" s="36" t="str">
        <f>'FY Summary and Certification'!D5</f>
        <v>2024-2025</v>
      </c>
      <c r="E6" s="35"/>
      <c r="F6" s="36"/>
      <c r="G6" s="35"/>
      <c r="H6" s="36"/>
      <c r="I6" s="35"/>
      <c r="J6" s="35"/>
    </row>
    <row r="7" spans="1:10" ht="14.45" customHeight="1" x14ac:dyDescent="0.3">
      <c r="A7" s="1" t="s">
        <v>6</v>
      </c>
      <c r="B7" s="78"/>
      <c r="D7" s="35" t="str">
        <f>TEXT('FY Summary and Certification'!D6,)</f>
        <v/>
      </c>
      <c r="E7" s="37"/>
      <c r="F7" s="37"/>
      <c r="G7" s="37"/>
      <c r="H7" s="37"/>
      <c r="I7" s="37"/>
      <c r="J7" s="37"/>
    </row>
    <row r="8" spans="1:10" ht="14.45" customHeight="1" x14ac:dyDescent="0.3">
      <c r="A8" s="1" t="s">
        <v>49</v>
      </c>
      <c r="B8" s="78"/>
      <c r="D8" s="174"/>
      <c r="E8" s="175"/>
      <c r="F8" s="175"/>
      <c r="G8" s="175"/>
      <c r="H8" s="175"/>
      <c r="I8" s="175"/>
      <c r="J8" s="175"/>
    </row>
    <row r="9" spans="1:10" ht="14.45" customHeight="1" x14ac:dyDescent="0.25">
      <c r="A9" s="1" t="s">
        <v>51</v>
      </c>
      <c r="B9" s="1"/>
      <c r="D9" s="174"/>
      <c r="E9" s="176"/>
      <c r="F9" s="176"/>
      <c r="G9" s="176"/>
      <c r="H9" s="176"/>
      <c r="I9" s="176"/>
      <c r="J9" s="176"/>
    </row>
    <row r="10" spans="1:10" ht="14.45" customHeight="1" x14ac:dyDescent="0.25">
      <c r="A10" s="1" t="s">
        <v>52</v>
      </c>
      <c r="B10" s="1"/>
      <c r="D10" s="19" t="s">
        <v>106</v>
      </c>
      <c r="E10" s="2"/>
      <c r="F10" s="2"/>
      <c r="G10" s="2"/>
      <c r="H10" s="2"/>
      <c r="I10" s="2"/>
      <c r="J10" s="2"/>
    </row>
    <row r="11" spans="1:10" ht="14.45" customHeight="1" x14ac:dyDescent="0.25">
      <c r="A11" s="1" t="s">
        <v>9</v>
      </c>
      <c r="B11" s="1"/>
      <c r="D11" s="2" t="s">
        <v>10</v>
      </c>
      <c r="E11" s="2"/>
      <c r="F11" s="2"/>
      <c r="G11" s="2"/>
      <c r="H11" s="2"/>
      <c r="I11" s="2"/>
      <c r="J11" s="2"/>
    </row>
    <row r="12" spans="1:10" ht="15.75" thickBot="1" x14ac:dyDescent="0.3">
      <c r="A12" s="3"/>
      <c r="B12" s="3"/>
      <c r="C12" s="3"/>
      <c r="D12" s="3"/>
      <c r="E12" s="3"/>
      <c r="F12" s="3"/>
      <c r="G12" s="3"/>
      <c r="H12" s="3"/>
      <c r="I12" s="3"/>
      <c r="J12" s="3"/>
    </row>
    <row r="13" spans="1:10" ht="51.75" thickBot="1" x14ac:dyDescent="0.3">
      <c r="A13" s="256" t="s">
        <v>54</v>
      </c>
      <c r="B13" s="257"/>
      <c r="C13" s="257"/>
      <c r="D13" s="79" t="s">
        <v>55</v>
      </c>
      <c r="E13" s="87" t="s">
        <v>56</v>
      </c>
      <c r="F13" s="94" t="s">
        <v>57</v>
      </c>
      <c r="G13" s="95" t="s">
        <v>58</v>
      </c>
      <c r="H13" s="29" t="s">
        <v>59</v>
      </c>
      <c r="I13" s="97" t="s">
        <v>60</v>
      </c>
      <c r="J13" s="98" t="s">
        <v>61</v>
      </c>
    </row>
    <row r="14" spans="1:10" ht="17.100000000000001" customHeight="1" x14ac:dyDescent="0.25">
      <c r="A14" s="236" t="s">
        <v>18</v>
      </c>
      <c r="B14" s="237"/>
      <c r="C14" s="238"/>
      <c r="D14" s="80">
        <f>'FY Summary and Certification'!D12</f>
        <v>0</v>
      </c>
      <c r="E14" s="163">
        <f>SUM(E15:E16)</f>
        <v>0</v>
      </c>
      <c r="F14" s="142">
        <f>0.5*E14</f>
        <v>0</v>
      </c>
      <c r="G14" s="163">
        <f>SUM(G15:G16)</f>
        <v>0</v>
      </c>
      <c r="H14" s="148">
        <f>0.5*G14</f>
        <v>0</v>
      </c>
      <c r="I14" s="163">
        <f>SUM(I15:I16)</f>
        <v>0</v>
      </c>
      <c r="J14" s="155">
        <f>0.5*I14</f>
        <v>0</v>
      </c>
    </row>
    <row r="15" spans="1:10" x14ac:dyDescent="0.25">
      <c r="A15" s="4"/>
      <c r="B15" s="5" t="s">
        <v>19</v>
      </c>
      <c r="C15" s="6"/>
      <c r="D15" s="81">
        <f>'FY Summary and Certification'!D13</f>
        <v>0</v>
      </c>
      <c r="E15" s="88">
        <v>0</v>
      </c>
      <c r="F15" s="143">
        <f>0.5*E15</f>
        <v>0</v>
      </c>
      <c r="G15" s="88">
        <v>0</v>
      </c>
      <c r="H15" s="149">
        <f>0.5*G15</f>
        <v>0</v>
      </c>
      <c r="I15" s="164">
        <f>E15+G15</f>
        <v>0</v>
      </c>
      <c r="J15" s="156">
        <f>I15*0.5</f>
        <v>0</v>
      </c>
    </row>
    <row r="16" spans="1:10" x14ac:dyDescent="0.25">
      <c r="A16" s="7"/>
      <c r="B16" s="8" t="s">
        <v>20</v>
      </c>
      <c r="C16" s="9"/>
      <c r="D16" s="81">
        <f>'FY Summary and Certification'!D14</f>
        <v>0</v>
      </c>
      <c r="E16" s="219">
        <v>0</v>
      </c>
      <c r="F16" s="143">
        <f>0.5*E16</f>
        <v>0</v>
      </c>
      <c r="G16" s="88">
        <v>0</v>
      </c>
      <c r="H16" s="149">
        <f>0.5*G16</f>
        <v>0</v>
      </c>
      <c r="I16" s="164">
        <f>E16+G16</f>
        <v>0</v>
      </c>
      <c r="J16" s="156">
        <f>I16*0.5</f>
        <v>0</v>
      </c>
    </row>
    <row r="17" spans="1:10" ht="17.100000000000001" customHeight="1" x14ac:dyDescent="0.25">
      <c r="A17" s="10" t="s">
        <v>21</v>
      </c>
      <c r="B17" s="203"/>
      <c r="C17" s="203"/>
      <c r="D17" s="206">
        <f>'FY Summary and Certification'!D15</f>
        <v>0</v>
      </c>
      <c r="E17" s="207">
        <f t="shared" ref="E17:H17" si="0">E18</f>
        <v>0</v>
      </c>
      <c r="F17" s="116">
        <f t="shared" si="0"/>
        <v>0</v>
      </c>
      <c r="G17" s="207">
        <f t="shared" si="0"/>
        <v>0</v>
      </c>
      <c r="H17" s="104">
        <f t="shared" si="0"/>
        <v>0</v>
      </c>
      <c r="I17" s="215">
        <f>I18</f>
        <v>0</v>
      </c>
      <c r="J17" s="216">
        <f>0.5*I17</f>
        <v>0</v>
      </c>
    </row>
    <row r="18" spans="1:10" ht="15.75" thickBot="1" x14ac:dyDescent="0.3">
      <c r="A18" s="204"/>
      <c r="B18" s="8" t="s">
        <v>22</v>
      </c>
      <c r="C18" s="205"/>
      <c r="D18" s="202">
        <f>'FY Summary and Certification'!D16</f>
        <v>0</v>
      </c>
      <c r="E18" s="88">
        <v>0</v>
      </c>
      <c r="F18" s="208">
        <f t="shared" ref="F18" si="1">0.5*E18</f>
        <v>0</v>
      </c>
      <c r="G18" s="88">
        <v>0</v>
      </c>
      <c r="H18" s="149">
        <f t="shared" ref="H18" si="2">0.5*G18</f>
        <v>0</v>
      </c>
      <c r="I18" s="164">
        <f>E18+G18</f>
        <v>0</v>
      </c>
      <c r="J18" s="156">
        <f t="shared" ref="J18" si="3">I18*0.5</f>
        <v>0</v>
      </c>
    </row>
    <row r="19" spans="1:10" ht="17.100000000000001" customHeight="1" x14ac:dyDescent="0.25">
      <c r="A19" s="10" t="s">
        <v>23</v>
      </c>
      <c r="B19" s="11"/>
      <c r="C19" s="12"/>
      <c r="D19" s="82">
        <f>'FY Summary and Certification'!D17</f>
        <v>0</v>
      </c>
      <c r="E19" s="170">
        <f>SUM(E20:E25)</f>
        <v>0</v>
      </c>
      <c r="F19" s="142">
        <f>0.5*E19</f>
        <v>0</v>
      </c>
      <c r="G19" s="163">
        <f>SUM(G20:G25)</f>
        <v>0</v>
      </c>
      <c r="H19" s="148">
        <f>0.5*G19</f>
        <v>0</v>
      </c>
      <c r="I19" s="163">
        <f>SUM(I20:I25)</f>
        <v>0</v>
      </c>
      <c r="J19" s="155">
        <f>0.5*I19</f>
        <v>0</v>
      </c>
    </row>
    <row r="20" spans="1:10" x14ac:dyDescent="0.25">
      <c r="A20" s="7"/>
      <c r="B20" s="8" t="s">
        <v>62</v>
      </c>
      <c r="C20" s="9"/>
      <c r="D20" s="81">
        <f>'FY Summary and Certification'!D18</f>
        <v>0</v>
      </c>
      <c r="E20" s="88">
        <v>0</v>
      </c>
      <c r="F20" s="143">
        <f t="shared" ref="F20:H25" si="4">0.5*E20</f>
        <v>0</v>
      </c>
      <c r="G20" s="88">
        <v>0</v>
      </c>
      <c r="H20" s="149">
        <f t="shared" si="4"/>
        <v>0</v>
      </c>
      <c r="I20" s="164">
        <f>E20+G20</f>
        <v>0</v>
      </c>
      <c r="J20" s="156">
        <f t="shared" ref="J20:J25" si="5">I20*0.5</f>
        <v>0</v>
      </c>
    </row>
    <row r="21" spans="1:10" x14ac:dyDescent="0.25">
      <c r="A21" s="7"/>
      <c r="B21" s="8" t="s">
        <v>25</v>
      </c>
      <c r="C21" s="9"/>
      <c r="D21" s="81">
        <f>'FY Summary and Certification'!D19</f>
        <v>0</v>
      </c>
      <c r="E21" s="88">
        <v>0</v>
      </c>
      <c r="F21" s="143">
        <f t="shared" si="4"/>
        <v>0</v>
      </c>
      <c r="G21" s="88">
        <v>0</v>
      </c>
      <c r="H21" s="149">
        <f t="shared" si="4"/>
        <v>0</v>
      </c>
      <c r="I21" s="164">
        <f t="shared" ref="I21:I25" si="6">E21+G21</f>
        <v>0</v>
      </c>
      <c r="J21" s="156">
        <f t="shared" si="5"/>
        <v>0</v>
      </c>
    </row>
    <row r="22" spans="1:10" x14ac:dyDescent="0.25">
      <c r="A22" s="7"/>
      <c r="B22" s="8" t="s">
        <v>26</v>
      </c>
      <c r="C22" s="9"/>
      <c r="D22" s="81">
        <f>'FY Summary and Certification'!D20</f>
        <v>0</v>
      </c>
      <c r="E22" s="88">
        <v>0</v>
      </c>
      <c r="F22" s="143">
        <f t="shared" si="4"/>
        <v>0</v>
      </c>
      <c r="G22" s="88">
        <v>0</v>
      </c>
      <c r="H22" s="149">
        <f t="shared" si="4"/>
        <v>0</v>
      </c>
      <c r="I22" s="164">
        <f t="shared" si="6"/>
        <v>0</v>
      </c>
      <c r="J22" s="156">
        <f t="shared" si="5"/>
        <v>0</v>
      </c>
    </row>
    <row r="23" spans="1:10" x14ac:dyDescent="0.25">
      <c r="A23" s="7"/>
      <c r="B23" s="8" t="s">
        <v>63</v>
      </c>
      <c r="C23" s="9"/>
      <c r="D23" s="81">
        <f>'FY Summary and Certification'!D21</f>
        <v>0</v>
      </c>
      <c r="E23" s="88">
        <v>0</v>
      </c>
      <c r="F23" s="143">
        <f t="shared" si="4"/>
        <v>0</v>
      </c>
      <c r="G23" s="88">
        <v>0</v>
      </c>
      <c r="H23" s="149">
        <f t="shared" si="4"/>
        <v>0</v>
      </c>
      <c r="I23" s="164">
        <f t="shared" si="6"/>
        <v>0</v>
      </c>
      <c r="J23" s="156">
        <f t="shared" si="5"/>
        <v>0</v>
      </c>
    </row>
    <row r="24" spans="1:10" x14ac:dyDescent="0.25">
      <c r="A24" s="7"/>
      <c r="B24" s="8" t="s">
        <v>28</v>
      </c>
      <c r="C24" s="9"/>
      <c r="D24" s="81">
        <f>'FY Summary and Certification'!D22</f>
        <v>0</v>
      </c>
      <c r="E24" s="88">
        <v>0</v>
      </c>
      <c r="F24" s="143">
        <f t="shared" si="4"/>
        <v>0</v>
      </c>
      <c r="G24" s="88">
        <v>0</v>
      </c>
      <c r="H24" s="149">
        <f t="shared" si="4"/>
        <v>0</v>
      </c>
      <c r="I24" s="164">
        <f t="shared" si="6"/>
        <v>0</v>
      </c>
      <c r="J24" s="156">
        <f t="shared" si="5"/>
        <v>0</v>
      </c>
    </row>
    <row r="25" spans="1:10" x14ac:dyDescent="0.25">
      <c r="A25" s="47"/>
      <c r="B25" s="48" t="s">
        <v>29</v>
      </c>
      <c r="C25" s="49"/>
      <c r="D25" s="83">
        <f>'FY Summary and Certification'!D23</f>
        <v>0</v>
      </c>
      <c r="E25" s="89">
        <v>0</v>
      </c>
      <c r="F25" s="144">
        <f t="shared" si="4"/>
        <v>0</v>
      </c>
      <c r="G25" s="89">
        <v>0</v>
      </c>
      <c r="H25" s="150">
        <f t="shared" si="4"/>
        <v>0</v>
      </c>
      <c r="I25" s="164">
        <f t="shared" si="6"/>
        <v>0</v>
      </c>
      <c r="J25" s="157">
        <f t="shared" si="5"/>
        <v>0</v>
      </c>
    </row>
    <row r="26" spans="1:10" ht="16.5" customHeight="1" thickBot="1" x14ac:dyDescent="0.3">
      <c r="A26" s="58" t="s">
        <v>64</v>
      </c>
      <c r="B26" s="59"/>
      <c r="C26" s="60"/>
      <c r="D26" s="84">
        <f>D14+D19+D17</f>
        <v>0</v>
      </c>
      <c r="E26" s="90">
        <f t="shared" ref="E26:J26" si="7">E14+E19+E17</f>
        <v>0</v>
      </c>
      <c r="F26" s="84">
        <f t="shared" si="7"/>
        <v>0</v>
      </c>
      <c r="G26" s="90">
        <f t="shared" si="7"/>
        <v>0</v>
      </c>
      <c r="H26" s="151">
        <f t="shared" si="7"/>
        <v>0</v>
      </c>
      <c r="I26" s="90">
        <f t="shared" si="7"/>
        <v>0</v>
      </c>
      <c r="J26" s="158">
        <f t="shared" si="7"/>
        <v>0</v>
      </c>
    </row>
    <row r="27" spans="1:10" ht="17.100000000000001" customHeight="1" x14ac:dyDescent="0.25">
      <c r="A27" s="44" t="s">
        <v>31</v>
      </c>
      <c r="B27" s="45"/>
      <c r="C27" s="46"/>
      <c r="D27" s="141">
        <f>'FY Summary and Certification'!D25</f>
        <v>0</v>
      </c>
      <c r="E27" s="171">
        <f>SUM(E28:E30)</f>
        <v>0</v>
      </c>
      <c r="F27" s="145">
        <f>0.5*E27</f>
        <v>0</v>
      </c>
      <c r="G27" s="165">
        <f>SUM(G28:G30)</f>
        <v>0</v>
      </c>
      <c r="H27" s="152">
        <f>0.5*G27</f>
        <v>0</v>
      </c>
      <c r="I27" s="165">
        <f>SUM(I28:I30)</f>
        <v>0</v>
      </c>
      <c r="J27" s="159">
        <f>0.5*I27</f>
        <v>0</v>
      </c>
    </row>
    <row r="28" spans="1:10" x14ac:dyDescent="0.25">
      <c r="A28" s="7"/>
      <c r="B28" s="8" t="s">
        <v>32</v>
      </c>
      <c r="C28" s="9"/>
      <c r="D28" s="81">
        <f>'FY Summary and Certification'!D26</f>
        <v>0</v>
      </c>
      <c r="E28" s="88">
        <v>0</v>
      </c>
      <c r="F28" s="143">
        <f>0.5*E28</f>
        <v>0</v>
      </c>
      <c r="G28" s="88">
        <v>0</v>
      </c>
      <c r="H28" s="149">
        <f>0.5*G28</f>
        <v>0</v>
      </c>
      <c r="I28" s="164">
        <f>E28+G28</f>
        <v>0</v>
      </c>
      <c r="J28" s="156">
        <f>I28*0.5</f>
        <v>0</v>
      </c>
    </row>
    <row r="29" spans="1:10" x14ac:dyDescent="0.25">
      <c r="A29" s="7"/>
      <c r="B29" s="8" t="s">
        <v>33</v>
      </c>
      <c r="C29" s="9"/>
      <c r="D29" s="81">
        <f>'FY Summary and Certification'!D27</f>
        <v>0</v>
      </c>
      <c r="E29" s="88">
        <v>0</v>
      </c>
      <c r="F29" s="143">
        <f>0.5*E29</f>
        <v>0</v>
      </c>
      <c r="G29" s="88">
        <v>0</v>
      </c>
      <c r="H29" s="149">
        <f>0.5*G29</f>
        <v>0</v>
      </c>
      <c r="I29" s="164">
        <f t="shared" ref="I29:I30" si="8">E29+G29</f>
        <v>0</v>
      </c>
      <c r="J29" s="156">
        <f>I29*0.5</f>
        <v>0</v>
      </c>
    </row>
    <row r="30" spans="1:10" ht="15" customHeight="1" thickBot="1" x14ac:dyDescent="0.3">
      <c r="A30" s="13"/>
      <c r="B30" s="14" t="s">
        <v>34</v>
      </c>
      <c r="C30" s="15"/>
      <c r="D30" s="85">
        <f>'FY Summary and Certification'!D28</f>
        <v>0</v>
      </c>
      <c r="E30" s="92">
        <v>0</v>
      </c>
      <c r="F30" s="146">
        <f>0.5*E30</f>
        <v>0</v>
      </c>
      <c r="G30" s="92">
        <v>0</v>
      </c>
      <c r="H30" s="153">
        <f>0.5*G30</f>
        <v>0</v>
      </c>
      <c r="I30" s="164">
        <f t="shared" si="8"/>
        <v>0</v>
      </c>
      <c r="J30" s="160">
        <f>I30*0.5</f>
        <v>0</v>
      </c>
    </row>
    <row r="31" spans="1:10" ht="16.5" customHeight="1" thickBot="1" x14ac:dyDescent="0.3">
      <c r="A31" s="258" t="s">
        <v>65</v>
      </c>
      <c r="B31" s="259"/>
      <c r="C31" s="259"/>
      <c r="D31" s="86">
        <f>D14+D19+D27+D17</f>
        <v>0</v>
      </c>
      <c r="E31" s="93">
        <f t="shared" ref="E31:J31" si="9">E14+E19+E27+E17</f>
        <v>0</v>
      </c>
      <c r="F31" s="86">
        <f t="shared" si="9"/>
        <v>0</v>
      </c>
      <c r="G31" s="93">
        <f t="shared" si="9"/>
        <v>0</v>
      </c>
      <c r="H31" s="154">
        <f t="shared" si="9"/>
        <v>0</v>
      </c>
      <c r="I31" s="93">
        <f t="shared" si="9"/>
        <v>0</v>
      </c>
      <c r="J31" s="161">
        <f t="shared" si="9"/>
        <v>0</v>
      </c>
    </row>
    <row r="32" spans="1:10" ht="16.5" customHeight="1" thickBot="1" x14ac:dyDescent="0.3">
      <c r="A32" s="50"/>
      <c r="B32" s="51"/>
      <c r="C32" s="51"/>
      <c r="D32" s="51"/>
      <c r="E32" s="51" t="s">
        <v>66</v>
      </c>
      <c r="F32" s="147">
        <f>10%*F31</f>
        <v>0</v>
      </c>
      <c r="G32" s="52" t="s">
        <v>67</v>
      </c>
      <c r="H32" s="147">
        <f>10%*H31</f>
        <v>0</v>
      </c>
      <c r="I32" s="52"/>
      <c r="J32" s="162">
        <f>F32+H32</f>
        <v>0</v>
      </c>
    </row>
    <row r="33" spans="1:10" ht="16.5" customHeight="1" thickTop="1" thickBot="1" x14ac:dyDescent="0.3">
      <c r="A33" s="253" t="s">
        <v>68</v>
      </c>
      <c r="B33" s="254"/>
      <c r="C33" s="254"/>
      <c r="D33" s="254"/>
      <c r="E33" s="255"/>
      <c r="F33" s="43">
        <f>F31-F32</f>
        <v>0</v>
      </c>
      <c r="G33" s="30"/>
      <c r="H33" s="43">
        <f>H31-H32</f>
        <v>0</v>
      </c>
      <c r="I33" s="30"/>
      <c r="J33" s="99">
        <f>J31-J32</f>
        <v>0</v>
      </c>
    </row>
    <row r="34" spans="1:10" ht="33.950000000000003" customHeight="1" x14ac:dyDescent="0.3">
      <c r="A34" s="235" t="s">
        <v>69</v>
      </c>
      <c r="B34" s="235"/>
      <c r="C34" s="235"/>
      <c r="D34" s="235"/>
      <c r="E34" s="235"/>
      <c r="F34" s="235"/>
      <c r="G34" s="235"/>
      <c r="H34" s="235"/>
      <c r="I34" s="235"/>
      <c r="J34" s="235"/>
    </row>
    <row r="35" spans="1:10" ht="28.5" customHeight="1" x14ac:dyDescent="0.25">
      <c r="A35" s="239" t="s">
        <v>70</v>
      </c>
      <c r="B35" s="239"/>
      <c r="C35" s="239"/>
      <c r="D35" s="239"/>
      <c r="E35" s="239"/>
      <c r="F35" s="239"/>
      <c r="G35" s="239"/>
      <c r="H35" s="239"/>
      <c r="I35" s="239"/>
      <c r="J35" s="239"/>
    </row>
    <row r="36" spans="1:10" ht="12.6" hidden="1" customHeight="1" x14ac:dyDescent="0.25">
      <c r="A36" t="s">
        <v>71</v>
      </c>
      <c r="B36" t="s">
        <v>72</v>
      </c>
      <c r="C36" t="s">
        <v>73</v>
      </c>
      <c r="D36" t="s">
        <v>74</v>
      </c>
      <c r="E36" t="s">
        <v>75</v>
      </c>
      <c r="F36" t="s">
        <v>76</v>
      </c>
      <c r="G36" t="s">
        <v>77</v>
      </c>
      <c r="H36" t="s">
        <v>78</v>
      </c>
      <c r="I36" t="s">
        <v>79</v>
      </c>
      <c r="J36" t="s">
        <v>80</v>
      </c>
    </row>
    <row r="37" spans="1:10" ht="34.5" customHeight="1" x14ac:dyDescent="0.25">
      <c r="A37" s="33"/>
      <c r="B37" s="221" t="s">
        <v>81</v>
      </c>
      <c r="C37" s="28"/>
      <c r="D37" s="34" t="s">
        <v>82</v>
      </c>
      <c r="E37" s="34" t="s">
        <v>83</v>
      </c>
      <c r="F37" s="34" t="s">
        <v>25</v>
      </c>
      <c r="G37" s="34" t="s">
        <v>26</v>
      </c>
      <c r="H37" s="34" t="s">
        <v>84</v>
      </c>
      <c r="I37" s="34" t="s">
        <v>85</v>
      </c>
      <c r="J37" s="34" t="s">
        <v>29</v>
      </c>
    </row>
    <row r="38" spans="1:10" x14ac:dyDescent="0.25">
      <c r="A38" s="112"/>
      <c r="B38" s="113" t="s">
        <v>86</v>
      </c>
      <c r="C38" s="113"/>
      <c r="D38" s="100"/>
      <c r="E38" s="101"/>
      <c r="F38" s="101"/>
      <c r="G38" s="101"/>
      <c r="H38" s="101"/>
      <c r="I38" s="101"/>
      <c r="J38" s="101"/>
    </row>
    <row r="39" spans="1:10" x14ac:dyDescent="0.25">
      <c r="A39" s="112"/>
      <c r="B39" s="113" t="s">
        <v>87</v>
      </c>
      <c r="C39" s="113"/>
      <c r="D39" s="101"/>
      <c r="E39" s="101"/>
      <c r="F39" s="101"/>
      <c r="G39" s="101"/>
      <c r="H39" s="101"/>
      <c r="I39" s="101"/>
      <c r="J39" s="101"/>
    </row>
    <row r="40" spans="1:10" x14ac:dyDescent="0.25">
      <c r="A40" s="112"/>
      <c r="B40" s="113">
        <v>0</v>
      </c>
      <c r="C40" s="113">
        <v>0</v>
      </c>
      <c r="D40" s="101"/>
      <c r="E40" s="101"/>
      <c r="F40" s="101"/>
      <c r="G40" s="101"/>
      <c r="H40" s="101"/>
      <c r="I40" s="101"/>
      <c r="J40" s="101"/>
    </row>
    <row r="41" spans="1:10" x14ac:dyDescent="0.25">
      <c r="A41" s="112"/>
      <c r="B41" s="113" t="s">
        <v>88</v>
      </c>
      <c r="C41" s="113"/>
      <c r="D41" s="101"/>
      <c r="E41" s="101"/>
      <c r="F41" s="101"/>
      <c r="G41" s="101"/>
      <c r="H41" s="101"/>
      <c r="I41" s="101"/>
      <c r="J41" s="101"/>
    </row>
    <row r="42" spans="1:10" x14ac:dyDescent="0.25">
      <c r="A42" s="112"/>
      <c r="B42" s="113" t="s">
        <v>88</v>
      </c>
      <c r="C42" s="113"/>
      <c r="D42" s="101"/>
      <c r="E42" s="101"/>
      <c r="F42" s="101"/>
      <c r="G42" s="101"/>
      <c r="H42" s="101"/>
      <c r="I42" s="101"/>
      <c r="J42" s="101"/>
    </row>
    <row r="43" spans="1:10" x14ac:dyDescent="0.25">
      <c r="A43" s="112"/>
      <c r="B43" s="113" t="s">
        <v>88</v>
      </c>
      <c r="C43" s="113"/>
      <c r="D43" s="101"/>
      <c r="E43" s="101"/>
      <c r="F43" s="101"/>
      <c r="G43" s="101"/>
      <c r="H43" s="101"/>
      <c r="I43" s="101"/>
      <c r="J43" s="101"/>
    </row>
    <row r="44" spans="1:10" x14ac:dyDescent="0.25">
      <c r="A44" s="22"/>
      <c r="B44" s="113" t="s">
        <v>88</v>
      </c>
      <c r="C44" s="113"/>
      <c r="D44" s="101"/>
      <c r="E44" s="101"/>
      <c r="F44" s="101"/>
      <c r="G44" s="101"/>
      <c r="H44" s="101"/>
      <c r="I44" s="101"/>
      <c r="J44" s="101"/>
    </row>
    <row r="45" spans="1:10" x14ac:dyDescent="0.25">
      <c r="A45" s="113"/>
      <c r="B45" s="113" t="s">
        <v>89</v>
      </c>
      <c r="C45" s="113"/>
      <c r="D45" s="101"/>
      <c r="E45" s="101"/>
      <c r="F45" s="101"/>
      <c r="G45" s="101"/>
      <c r="H45" s="101"/>
      <c r="I45" s="101"/>
      <c r="J45" s="101"/>
    </row>
    <row r="47" spans="1:10" ht="18.75" x14ac:dyDescent="0.25">
      <c r="A47" s="240" t="s">
        <v>90</v>
      </c>
      <c r="B47" s="240"/>
      <c r="C47" s="240"/>
      <c r="D47" s="240"/>
      <c r="E47" s="27"/>
      <c r="F47" s="27"/>
    </row>
    <row r="48" spans="1:10" ht="36.200000000000003" customHeight="1" thickBot="1" x14ac:dyDescent="0.3">
      <c r="A48" s="241" t="s">
        <v>91</v>
      </c>
      <c r="B48" s="241"/>
      <c r="C48" s="241"/>
      <c r="D48" s="241"/>
      <c r="E48" s="42"/>
      <c r="F48" s="42"/>
      <c r="G48" s="42"/>
      <c r="H48" s="42"/>
    </row>
    <row r="49" spans="1:10" ht="14.45" customHeight="1" thickBot="1" x14ac:dyDescent="0.3">
      <c r="A49" s="242" t="s">
        <v>92</v>
      </c>
      <c r="B49" s="243"/>
      <c r="C49" s="243"/>
      <c r="D49" s="172">
        <f>PRIOR!D50</f>
        <v>0</v>
      </c>
      <c r="F49" s="25"/>
      <c r="G49" s="248" t="s">
        <v>93</v>
      </c>
      <c r="H49" s="249"/>
      <c r="I49" s="249"/>
      <c r="J49" s="250"/>
    </row>
    <row r="50" spans="1:10" ht="33" customHeight="1" thickBot="1" x14ac:dyDescent="0.3">
      <c r="A50" s="244" t="s">
        <v>94</v>
      </c>
      <c r="B50" s="245"/>
      <c r="C50" s="245"/>
      <c r="D50" s="173">
        <f>PRIOR!D51</f>
        <v>0</v>
      </c>
      <c r="G50" s="72" t="s">
        <v>95</v>
      </c>
      <c r="H50" s="73"/>
      <c r="I50" s="70"/>
      <c r="J50" s="71"/>
    </row>
    <row r="51" spans="1:10" ht="15.75" thickTop="1" x14ac:dyDescent="0.25">
      <c r="A51" s="246" t="s">
        <v>96</v>
      </c>
      <c r="B51" s="247"/>
      <c r="C51" s="247"/>
      <c r="D51" s="61">
        <f>IFERROR(D50/D49,0)</f>
        <v>0</v>
      </c>
      <c r="G51" s="72"/>
      <c r="H51" s="25"/>
      <c r="J51" s="74" t="s">
        <v>45</v>
      </c>
    </row>
    <row r="52" spans="1:10" ht="47.85" customHeight="1" thickBot="1" x14ac:dyDescent="0.3">
      <c r="A52" s="244" t="s">
        <v>97</v>
      </c>
      <c r="B52" s="245"/>
      <c r="C52" s="245"/>
      <c r="D52" s="173">
        <f>PRIOR!D53</f>
        <v>0</v>
      </c>
      <c r="G52" s="115" t="s">
        <v>98</v>
      </c>
      <c r="H52" s="73"/>
      <c r="I52" s="70"/>
      <c r="J52" s="75"/>
    </row>
    <row r="53" spans="1:10" ht="14.45" customHeight="1" thickTop="1" x14ac:dyDescent="0.25">
      <c r="A53" s="233" t="s">
        <v>99</v>
      </c>
      <c r="B53" s="234"/>
      <c r="C53" s="234"/>
      <c r="D53" s="61">
        <f>(D49-D52)*D51</f>
        <v>0</v>
      </c>
      <c r="G53" s="72"/>
      <c r="H53" s="25"/>
      <c r="J53" s="76" t="s">
        <v>45</v>
      </c>
    </row>
    <row r="54" spans="1:10" ht="30.75" customHeight="1" thickBot="1" x14ac:dyDescent="0.3">
      <c r="A54" s="244" t="s">
        <v>100</v>
      </c>
      <c r="B54" s="245"/>
      <c r="C54" s="245"/>
      <c r="D54" s="169">
        <v>0</v>
      </c>
      <c r="G54" s="72" t="s">
        <v>101</v>
      </c>
      <c r="H54" s="73"/>
      <c r="I54" s="70"/>
      <c r="J54" s="75"/>
    </row>
    <row r="55" spans="1:10" ht="30.95" customHeight="1" thickTop="1" thickBot="1" x14ac:dyDescent="0.3">
      <c r="A55" s="233" t="s">
        <v>102</v>
      </c>
      <c r="B55" s="234"/>
      <c r="C55" s="234"/>
      <c r="D55" s="61">
        <f>D54*D53</f>
        <v>0</v>
      </c>
      <c r="G55" s="68"/>
      <c r="H55" s="69"/>
      <c r="I55" s="69"/>
      <c r="J55" s="77" t="s">
        <v>45</v>
      </c>
    </row>
  </sheetData>
  <sheetProtection algorithmName="SHA-512" hashValue="x06QFEhCjGytagBthihzpmNkkcYGOeFTmoiMF0B4KpXBbysLE9k8xhT38XcUpNGA27KyNJ6QXUvAOvNZ3FZAPw==" saltValue="kzK9Rydg73McBAL8loTsvQ==" spinCount="100000" sheet="1" objects="1" scenarios="1"/>
  <protectedRanges>
    <protectedRange algorithmName="SHA-512" hashValue="nXeIl21D8rPY7bre10d1+ifnfqyFMIPck7gVghPmQopaZPGIpYzrdfMQ6XeMpfTjS/aQ9pGxzR1xA7sWQTtJ6w==" saltValue="ySeItiz3lPw/e8JsUCtwAw==" spinCount="100000" sqref="F33 C12:D12 H33 D7:D11 I32 J33 A1:D2 I14 I19 I27 I1:J13 A5:B13 D5 F26 H26 E1:E16 C13 A19:E26 G1:G16 A27:D33 E27:E32 A4:D4 G19:G32 B3:D3 A15:D16 D14 I15:J16 I20:J26 I28:J31" name="Range1_2"/>
    <protectedRange algorithmName="SHA-512" hashValue="nXeIl21D8rPY7bre10d1+ifnfqyFMIPck7gVghPmQopaZPGIpYzrdfMQ6XeMpfTjS/aQ9pGxzR1xA7sWQTtJ6w==" saltValue="ySeItiz3lPw/e8JsUCtwAw==" spinCount="100000" sqref="J32 J14 J19 J27 F27:F32 H27:H32 H1:H16 F1:F16 F19:F25 H19:H25" name="Range1_1_1"/>
    <protectedRange algorithmName="SHA-512" hashValue="nXeIl21D8rPY7bre10d1+ifnfqyFMIPck7gVghPmQopaZPGIpYzrdfMQ6XeMpfTjS/aQ9pGxzR1xA7sWQTtJ6w==" saltValue="ySeItiz3lPw/e8JsUCtwAw==" spinCount="100000" sqref="D13" name="Range1"/>
    <protectedRange algorithmName="SHA-512" hashValue="nXeIl21D8rPY7bre10d1+ifnfqyFMIPck7gVghPmQopaZPGIpYzrdfMQ6XeMpfTjS/aQ9pGxzR1xA7sWQTtJ6w==" saltValue="ySeItiz3lPw/e8JsUCtwAw==" spinCount="100000" sqref="I17 I18:J18 G18 D17:D18 E18" name="Range1_2_1"/>
    <protectedRange algorithmName="SHA-512" hashValue="nXeIl21D8rPY7bre10d1+ifnfqyFMIPck7gVghPmQopaZPGIpYzrdfMQ6XeMpfTjS/aQ9pGxzR1xA7sWQTtJ6w==" saltValue="ySeItiz3lPw/e8JsUCtwAw==" spinCount="100000" sqref="J17 F18 H18" name="Range1_1_1_1"/>
    <protectedRange algorithmName="SHA-512" hashValue="nXeIl21D8rPY7bre10d1+ifnfqyFMIPck7gVghPmQopaZPGIpYzrdfMQ6XeMpfTjS/aQ9pGxzR1xA7sWQTtJ6w==" saltValue="ySeItiz3lPw/e8JsUCtwAw==" spinCount="100000" sqref="A17:B18" name="Range1_1"/>
    <protectedRange algorithmName="SHA-512" hashValue="nXeIl21D8rPY7bre10d1+ifnfqyFMIPck7gVghPmQopaZPGIpYzrdfMQ6XeMpfTjS/aQ9pGxzR1xA7sWQTtJ6w==" saltValue="ySeItiz3lPw/e8JsUCtwAw==" spinCount="100000" sqref="A14:C14" name="Range1_2_1_1"/>
    <protectedRange algorithmName="SHA-512" hashValue="nXeIl21D8rPY7bre10d1+ifnfqyFMIPck7gVghPmQopaZPGIpYzrdfMQ6XeMpfTjS/aQ9pGxzR1xA7sWQTtJ6w==" saltValue="ySeItiz3lPw/e8JsUCtwAw==" spinCount="100000" sqref="D6" name="Range1_3"/>
    <protectedRange algorithmName="SHA-512" hashValue="nXeIl21D8rPY7bre10d1+ifnfqyFMIPck7gVghPmQopaZPGIpYzrdfMQ6XeMpfTjS/aQ9pGxzR1xA7sWQTtJ6w==" saltValue="ySeItiz3lPw/e8JsUCtwAw==" spinCount="100000" sqref="A3" name="Range1_4"/>
  </protectedRanges>
  <mergeCells count="18">
    <mergeCell ref="A55:C55"/>
    <mergeCell ref="A34:J34"/>
    <mergeCell ref="A35:J35"/>
    <mergeCell ref="A47:D47"/>
    <mergeCell ref="A48:D48"/>
    <mergeCell ref="A49:C49"/>
    <mergeCell ref="G49:J49"/>
    <mergeCell ref="A50:C50"/>
    <mergeCell ref="A51:C51"/>
    <mergeCell ref="A52:C52"/>
    <mergeCell ref="A53:C53"/>
    <mergeCell ref="A54:C54"/>
    <mergeCell ref="A33:E33"/>
    <mergeCell ref="A1:J1"/>
    <mergeCell ref="A2:J2"/>
    <mergeCell ref="A13:C13"/>
    <mergeCell ref="A14:C14"/>
    <mergeCell ref="A31:C31"/>
  </mergeCells>
  <pageMargins left="0.7" right="0.7" top="0.75" bottom="0.75" header="0.3" footer="0.3"/>
  <pageSetup scale="63" orientation="portrait" r:id="rId1"/>
  <headerFooter>
    <oddFooter>&amp;L&amp;D</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N g F A A B Q S w M E F A A C A A g A V I l Y U k p G 3 m m i A A A A 9 Q A A A B I A H A B D b 2 5 m a W c v U G F j a 2 F n Z S 5 4 b W w g o h g A K K A U A A A A A A A A A A A A A A A A A A A A A A A A A A A A h Y + x D o I w G I R f h X S n L X U h 5 K c M r p K Y E I 1 r U y o 0 w o + B Y n k 3 B x / J V x C j q J v j 3 X e X 3 N 2 v N 8 i m t g k u p h 9 s h y m J K C e B Q d 2 V F q u U j O 4 Y x i S T s F X 6 p C o T z G E c k m m w K a m d O y e M e e + p X 9 G u r 5 j g P G K H f F P o 2 r Q q t D g 4 h d q Q T 6 v 8 3 y I S 9 q 8 x U t A 4 p o L P k 4 A t H u Q W v 1 z M 7 E l / T F i P j R t 7 I w 2 G u w L Y I o G 9 L 8 g H U E s D B B Q A A g A I A F S J W 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U i V h S S R T x E t Q C A A B E C g A A E w A c A E Z v c m 1 1 b G F z L 1 N l Y 3 R p b 2 4 x L m 0 g o h g A K K A U A A A A A A A A A A A A A A A A A A A A A A A A A A A A z V V d a 9 s w F H 0 P 5 D 9 c F B g J m L D s e + 3 c k q Y N C 4 O 2 q 1 P 2 E I e i x L e 1 i S 1 l k t w 5 h P z 3 y V Y b f 9 T e Y D D a v D g + v j r 3 3 C P d K 4 l L F X A G j n k O D t u t d k v 6 V K A H H X I S e 3 e o Y I r R O q Q K J Y w F S h + c e L l E K Q n Y E K J q t 0 D / H B 6 L J W p k z E M P R X 8 c h C i 7 Z H T g X k s U 0 h 0 G E S K M / E D R D V X u K c q V 4 m v 3 V P D 1 g i e u c z 6 8 h L N X U 7 i O F g L D k M I t F z A d u u O A U b Z E t y r l C V D R 1 r O M r g 7 R S h S m 9 X w N P A 8 Z Z M o G q f g p X Y T Y d z D U x V / x X 7 J r i r A A 6 d K H 2 V A p E S x i z T 0 / n p n F 8 2 P 4 c g R K x J j z T 9 g 9 X + n S Y q l 4 B O O Y G S f z B E P P G / E w j l i 3 U Y w F Z C o o k 7 r o K M P I g 4 h O F e / O R p w p Z G r e y y V c I a O R J j V p i s W Z L w 9 4 t 1 m s B V t y r i N T J c a F f v a 6 K y a J + L 1 O c q F 8 F D W p j I 9 5 q i e i 0 h x F 7 q d F F 7 K d J W v K P L 0 8 I 3 8 g K W Q z 3 7 P / e 3 M b F N a Z a 0 h M S C o m F V x 1 u k M c q g 8 X m t d e w e + R T 9 l d q m 2 z x l z S f r 2 h T T + m t A 2 V W N u q G 0 o v A I W J 2 q V O 7 e M M T t m m A L + p h 9 / W w + / q 4 f f 1 8 I d 6 + G M 9 / K k e / l w P D 1 4 3 4 K U 6 d 7 1 2 K 2 C 1 Z h f n 0 y U V 2 j j d T g O 9 B e X N A o 1 T m E 3 k P u Z 7 j G J j p 5 1 r w Y m e K W I z 0 f 2 n g t s A h V 1 e b G W p b G L C 9 G u V 5 g p / x o F W k N H N y y M z P 0 Q l P X W T 8 i x Z Y t j / w c V q w f m q m 5 d j A Y v D 0 K r M m c r A u 3 F 8 R J U y G 8 L t b K I w s q t h x P o W M M 8 m J n q + m 5 1 S R e d F f + t 5 y 1 X 9 t Z Y X N / W f S 4 J 7 M 9 V H m E L V 1 d H J h Y Q k l E l x x / R 9 k P m m j 7 L y i f 1 8 o o m V z i C b N G v v Z 9 r 1 + X m 8 f k o t + m L N z o 7 x b H / R Z e 2 r + 9 o L 2 J 3 e B 7 I l B J N s l R j r n o 1 D m s 1 i c k A a G p n s C M x r 2 7 2 5 N w q d 3 Q P 7 K I / 4 9 2 n w P y Z C y v m 4 p X / i z z f e p D n 8 D V B L A Q I t A B Q A A g A I A F S J W F J K R t 5 p o g A A A P U A A A A S A A A A A A A A A A A A A A A A A A A A A A B D b 2 5 m a W c v U G F j a 2 F n Z S 5 4 b W x Q S w E C L Q A U A A I A C A B U i V h S D 8 r p q 6 Q A A A D p A A A A E w A A A A A A A A A A A A A A A A D u A A A A W 0 N v b n R l b n R f V H l w Z X N d L n h t b F B L A Q I t A B Q A A g A I A F S J W F J J F P E S 1 A I A A E Q K A A A T A A A A A A A A A A A A A A A A A N 8 B A A B G b 3 J t d W x h c y 9 T Z W N 0 a W 9 u M S 5 t U E s F B g A A A A A D A A M A w g A A A A A F 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4 a A A A A A A A A f B o 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x F b n R y e S B U e X B l P S J R d W V y e U d y b 3 V w c y I g V m F s d W U 9 I n N B Z 0 F B Q U F B Q U F B R G d S U m J j Z k d 6 Z l J M R E p n S H I v S X h n T U 1 s U n l Z V z V 6 W m 0 5 e W J T Q k d h V 3 h s S U d a e W I y M G d R b l Z r W j J W M E l G U m x i W E J z W V h S b G N 5 Q k d j b V Z 6 Y U N C V G R X T m p a W E 5 6 Q U F B Q U F B Q U F B Q U F B Q U 1 V d G F L L 0 g w Z l p D c 2 p a b H I w W k h 4 Y X d P U 0 d W c 2 N H V n l J R k Y x W l h K c F p Y T U F B Z U J G R n R 4 O G J O O U V z T W 1 B Z X Y 4 a k d B d 0 F B Q U F B I i A v P j w v U 3 R h Y m x l R W 5 0 c m l l c z 4 8 L 0 l 0 Z W 0 + P E l 0 Z W 0 + P E l 0 Z W 1 M b 2 N h d G l v b j 4 8 S X R l b V R 5 c G U + R m 9 y b X V s Y T w v S X R l b V R 5 c G U + P E l 0 Z W 1 Q Y X R o P l N l Y 3 R p b 2 4 x L 0 J 1 Z G d l d C U y M F R l b X B s Y X R l c y U y M E Z y Z X N o J T I w U 3 V j Y 2 V z c z 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Q 2 9 1 b n Q i I F Z h b H V l P S J s M C I g L z 4 8 R W 5 0 c n k g V H l w Z T 0 i R m l s b E V y c m 9 y Q 2 9 k Z S I g V m F s d W U 9 I n N V b m t u b 3 d u I i A v P j x F b n R y e S B U e X B l P S J G a W x s R X J y b 3 J D b 3 V u d C I g V m F s d W U 9 I m w w I i A v P j x F b n R y e S B U e X B l P S J G a W x s T G F z d F V w Z G F 0 Z W Q i I F Z h b H V l P S J k M j A y M S 0 w M i 0 y N V Q w M T o x M D o z N i 4 y M j I 1 N D U 4 W i I g L z 4 8 R W 5 0 c n k g V H l w Z T 0 i R m l s b F N 0 Y X R 1 c y I g V m F s d W U 9 I n N X Y W l 0 a W 5 n R m 9 y R X h j Z W x S Z W Z y Z X N o I i A v P j w v U 3 R h Y m x l R W 5 0 c m l l c z 4 8 L 0 l 0 Z W 0 + P E l 0 Z W 0 + P E l 0 Z W 1 M b 2 N h d G l v b j 4 8 S X R l b V R 5 c G U + R m 9 y b X V s Y T w v S X R l b V R 5 c G U + P E l 0 Z W 1 Q Y X R o P l N l Y 3 R p b 2 4 x L 0 J 1 Z G d l d C U y M F R l b X B s Y X R l c y U y M E Z y Z X N o J T I w U 3 V j Y 2 V z c y 9 T b 3 V y Y 2 U 8 L 0 l 0 Z W 1 Q Y X R o P j w v S X R l b U x v Y 2 F 0 a W 9 u P j x T d G F i b G V F b n R y a W V z I C 8 + P C 9 J d G V t P j x J d G V t P j x J d G V t T G 9 j Y X R p b 2 4 + P E l 0 Z W 1 U e X B l P k Z v c m 1 1 b G E 8 L 0 l 0 Z W 1 U e X B l P j x J d G V t U G F 0 a D 5 T Z W N 0 a W 9 u M S 9 Q Y X J h b W V 0 Z X I x P C 9 J d G V t U G F 0 a D 4 8 L 0 l 0 Z W 1 M b 2 N h d G l v b j 4 8 U 3 R h Y m x l R W 5 0 c m l l c z 4 8 R W 5 0 c n k g V H l w Z T 0 i S X N Q c m l 2 Y X R l I i B W Y W x 1 Z T 0 i b D A i I C 8 + P E V u d H J 5 I F R 5 c G U 9 I k x v Y W R U b 1 J l c G 9 y d E R p c 2 F i b G V k I i B W Y W x 1 Z T 0 i b D E i I C 8 + P E V u d H J 5 I F R 5 c G U 9 I k Z p b G x F b m F i b G V k I i B W Y W x 1 Z T 0 i b D A i I C 8 + P E V u d H J 5 I F R 5 c G U 9 I k Z p b G x P Y m p l Y 3 R U e X B l I i B W Y W x 1 Z T 0 i c 0 N v b m 5 l Y 3 R p b 2 5 P b m x 5 I i A v P j x F b n R y e S B U e X B l P S J G a W x s V G 9 E Y X R h T W 9 k Z W x F b m F i b G V k I i B W Y W x 1 Z T 0 i b D A i I C 8 + P E V u d H J 5 I F R 5 c G U 9 I l J l c 3 V s d F R 5 c G U i I F Z h b H V l P S J z Q m l u Y X J 5 I i A v P j x F b n R y e S B U e X B l P S J C d W Z m Z X J O Z X h 0 U m V m c m V z a C I g V m F s d W U 9 I m w x I i A v P j x F b n R y e S B U e X B l P S J R d W V y e U d y b 3 V w S U Q i I F Z h b H V l P S J z Y W Y 2 O D J k Y z U t Z D F j N y 0 0 M m Y 2 L W I y M z Y t N j V h Z j Q 2 N D d j N W F j I i A v P j x F b n R y e S B U e X B l P S J G a W x s Z W R D b 2 1 w b G V 0 Z V J l c 3 V s d F R v V 2 9 y a 3 N o Z W V 0 I i B W Y W x 1 Z T 0 i b D A i I C 8 + P E V u d H J 5 I F R 5 c G U 9 I k F k Z G V k V G 9 E Y X R h T W 9 k Z W w i I F Z h b H V l P S J s M C I g L z 4 8 R W 5 0 c n k g V H l w Z T 0 i R m l s b E V y c m 9 y Q 2 9 k Z S I g V m F s d W U 9 I n N V b m t u b 3 d u I i A v P j x F b n R y e S B U e X B l P S J G a W x s T G F z d F V w Z G F 0 Z W Q i I F Z h b H V l P S J k M j A y M S 0 w M i 0 y N V Q w M T o x M D o z N i 4 y N z Y 0 M T k 5 W i I g L z 4 8 R W 5 0 c n k g V H l w Z T 0 i R m l s b F N 0 Y X R 1 c y I g V m F s d W U 9 I n N D b 2 1 w b G V 0 Z S I g L z 4 8 L 1 N 0 Y W J s Z U V u d H J p Z X M + P C 9 J d G V t P j x J d G V t P j x J d G V t T G 9 j Y X R p b 2 4 + P E l 0 Z W 1 U e X B l P k Z v c m 1 1 b G E 8 L 0 l 0 Z W 1 U e X B l P j x J d G V t U G F 0 a D 5 T Z W N 0 a W 9 u M S 9 T Y W 1 w b G U l M j B G a W x l P C 9 J d G V t U G F 0 a D 4 8 L 0 l 0 Z W 1 M b 2 N h d G l v b j 4 8 U 3 R h Y m x l R W 5 0 c m l l c z 4 8 R W 5 0 c n k g V H l w Z T 0 i S X N Q c m l 2 Y X R l I i B W Y W x 1 Z T 0 i b D A i I C 8 + P E V u d H J 5 I F R 5 c G U 9 I k J 1 Z m Z l c k 5 l e H R S Z W Z y Z X N o I i B W Y W x 1 Z T 0 i b D E i I C 8 + P E V u d H J 5 I F R 5 c G U 9 I l J l c 3 V s d F R 5 c G U i I F Z h b H V l P S J z Q m l u Y X J 5 I i A v P j x F b n R y e S B U e X B l P S J O Y W 1 l V X B k Y X R l Z E F m d G V y R m l s b C I g V m F s d W U 9 I m w x I i A v P j x F b n R y e S B U e X B l P S J M b 2 F k V G 9 S Z X B v c n R E a X N h Y m x l Z C I g V m F s d W U 9 I m w x I i A v P j x F b n R y e S B U e X B l P S J G a W x s R W 5 h Y m x l Z C I g V m F s d W U 9 I m w w I i A v P j x F b n R y e S B U e X B l P S J G a W x s T 2 J q Z W N 0 V H l w Z S I g V m F s d W U 9 I n N D b 2 5 u Z W N 0 a W 9 u T 2 5 s e S I g L z 4 8 R W 5 0 c n k g V H l w Z T 0 i R m l s b F R v R G F 0 Y U 1 v Z G V s R W 5 h Y m x l Z C I g V m F s d W U 9 I m w w I i A v P j x F b n R y e S B U e X B l P S J R d W V y e U d y b 3 V w S U Q i I F Z h b H V l P S J z Y W Y 2 O D J k Y z U t Z D F j N y 0 0 M m Y 2 L W I y M z Y t N j V h Z j Q 2 N D d j N W F j I i A v P j x F b n R y e S B U e X B l P S J G a W x s Z W R D b 2 1 w b G V 0 Z V J l c 3 V s d F R v V 2 9 y a 3 N o Z W V 0 I i B W Y W x 1 Z T 0 i b D A i I C 8 + P E V u d H J 5 I F R 5 c G U 9 I k F k Z G V k V G 9 E Y X R h T W 9 k Z W w i I F Z h b H V l P S J s M C I g L z 4 8 R W 5 0 c n k g V H l w Z T 0 i R m l s b E V y c m 9 y Q 2 9 k Z S I g V m F s d W U 9 I n N V b m t u b 3 d u I i A v P j x F b n R y e S B U e X B l P S J G a W x s T G F z d F V w Z G F 0 Z W Q i I F Z h b H V l P S J k M j A y M S 0 w M i 0 y N V Q w M T o x M D o z N i 4 y O T I w N D g x W i I g L z 4 8 R W 5 0 c n k g V H l w Z T 0 i R m l s b F N 0 Y X R 1 c y I g V m F s d W U 9 I n N D b 2 1 w b G V 0 Z S I g L z 4 8 L 1 N 0 Y W J s Z U V u d H J p Z X M + P C 9 J d G V t P j x J d G V t P j x J d G V t T G 9 j Y X R p b 2 4 + P E l 0 Z W 1 U e X B l P k Z v c m 1 1 b G E 8 L 0 l 0 Z W 1 U e X B l P j x J d G V t U G F 0 a D 5 T Z W N 0 a W 9 u M S 9 T Y W 1 w b G U l M j B G a W x l L 1 N v d X J j Z T w v S X R l b V B h d G g + P C 9 J d G V t T G 9 j Y X R p b 2 4 + P F N 0 Y W J s Z U V u d H J p Z X M g L z 4 8 L 0 l 0 Z W 0 + P E l 0 Z W 0 + P E l 0 Z W 1 M b 2 N h d G l v b j 4 8 S X R l b V R 5 c G U + R m 9 y b X V s Y T w v S X R l b V R 5 c G U + P E l 0 Z W 1 Q Y X R o P l N l Y 3 R p b 2 4 x L 1 N h b X B s Z S U y M E Z p b G U v Q y U z Q S U 1 Q 1 V z Z X J z J T V D Q W l t Z W U l M j B D a G l 0 Y X l h d C U 1 Q 0 R l c 2 t 0 b 3 A l N U N E c m 9 w Y m 9 4 J T V D U 0 5 B U C U y M E U l M j Z U J T I w V W 1 i c m V s b G E l M j B m b 3 I l M j B U Q S U 1 Q 0 Z p b m F u Y 2 U l N U N C d W R n Z X Q l M j B U Z W 1 w b G F 0 Z X M l N U N C d W R n Z X Q l M j B U Z W 1 w b G F 0 Z X M l M j B G c m V z a C U y M F N 1 Y 2 N l c 3 M l N U N f V G F u e W E l M j B C d W R n Z X Q l M j B U Z W 1 w b G F 0 Z V 9 D Q k 9 z J T I w e G x z e D w v S X R l b V B h d G g + P C 9 J d G V t T G 9 j Y X R p b 2 4 + P F N 0 Y W J s Z U V u d H J p Z X M g L z 4 8 L 0 l 0 Z W 0 + P E l 0 Z W 0 + P E l 0 Z W 1 M b 2 N h d G l v b j 4 8 S X R l b V R 5 c G U + R m 9 y b X V s Y T w v S X R l b V R 5 c G U + P E l 0 Z W 1 Q Y X R o P l N l Y 3 R p b 2 4 x L 1 R y Y W 5 z Z m 9 y b S U y M F N h b X B s Z S U y M E Z p b G U 8 L 0 l 0 Z W 1 Q Y X R o P j w v S X R l b U x v Y 2 F 0 a W 9 u P j x T d G F i b G V F b n R y a W V z P j x F b n R y e S B U e X B l P S J J c 1 B y a X Z h d G U i I F Z h b H V l P S J s M C I g L z 4 8 R W 5 0 c n k g V H l w Z T 0 i T G 9 h Z F R v U m V w b 3 J 0 R G l z Y W J s Z W Q i I F Z h b H V l P S J s M S 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U Y W J s Z S I g L z 4 8 R W 5 0 c n k g V H l w Z T 0 i Q n V m Z m V y T m V 4 d F J l Z n J l c 2 g i I F Z h b H V l P S J s M S I g L z 4 8 R W 5 0 c n k g V H l w Z T 0 i U X V l c n l H c m 9 1 c E l E I i B W Y W x 1 Z T 0 i c 2 R j M T Y 0 N W U w L T Z j N 2 M t N D R k Z i 1 i M G M 5 L T g w N 2 F m Z j I z M T g w Y y I g L z 4 8 R W 5 0 c n k g V H l w Z T 0 i R m l s b G V k Q 2 9 t c G x l d G V S Z X N 1 b H R U b 1 d v c m t z a G V l d C I g V m F s d W U 9 I m w w I i A v P j x F b n R y e S B U e X B l P S J B Z G R l Z F R v R G F 0 Y U 1 v Z G V s I i B W Y W x 1 Z T 0 i b D A i I C 8 + P E V u d H J 5 I F R 5 c G U 9 I k Z p b G x F c n J v c k N v Z G U i I F Z h b H V l P S J z V W 5 r b m 9 3 b i I g L z 4 8 R W 5 0 c n k g V H l w Z T 0 i R m l s b E x h c 3 R V c G R h d G V k I i B W Y W x 1 Z T 0 i Z D I w M j E t M D I t M j V U M D E 6 M T A 6 M z Y u M j c 2 N D E 5 O V o i I C 8 + P E V u d H J 5 I F R 5 c G U 9 I k Z p b G x T d G F 0 d X M i I F Z h b H V l P S J z Q 2 9 t c G x l d G U i I C 8 + P C 9 T d G F i b G V F b n R y a W V z P j w v S X R l b T 4 8 S X R l b T 4 8 S X R l b U x v Y 2 F 0 a W 9 u P j x J d G V t V H l w Z T 5 G b 3 J t d W x h P C 9 J d G V t V H l w Z T 4 8 S X R l b V B h d G g + U 2 V j d G l v b j E v V H J h b n N m b 3 J t J T I w U 2 F t c G x l J T I w R m l s Z S 9 T b 3 V y Y 2 U 8 L 0 l 0 Z W 1 Q Y X R o P j w v S X R l b U x v Y 2 F 0 a W 9 u P j x T d G F i b G V F b n R y a W V z I C 8 + P C 9 J d G V t P j x J d G V t P j x J d G V t T G 9 j Y X R p b 2 4 + P E l 0 Z W 1 U e X B l P k Z v c m 1 1 b G E 8 L 0 l 0 Z W 1 U e X B l P j x J d G V t U G F 0 a D 5 T Z W N 0 a W 9 u M S 9 U c m F u c 2 Z v c m 0 l M j B T Y W 1 w b G U l M j B G a W x l L 0 J 1 Z G d l d C U y M F R l b X B s Y X R l X 1 N o Z W V 0 P C 9 J d G V t U G F 0 a D 4 8 L 0 l 0 Z W 1 M b 2 N h d G l v b j 4 8 U 3 R h Y m x l R W 5 0 c m l l c y A v P j w v S X R l b T 4 8 S X R l b T 4 8 S X R l b U x v Y 2 F 0 a W 9 u P j x J d G V t V H l w Z T 5 G b 3 J t d W x h P C 9 J d G V t V H l w Z T 4 8 S X R l b V B h d G g + U 2 V j d G l v b j E v V H J h b n N m b 3 J t J T I w R m l s Z T w v S X R l b V B h d G g + P C 9 J d G V t T G 9 j Y X R p b 2 4 + P F N 0 Y W J s Z U V u d H J p Z X M + P E V u d H J 5 I F R 5 c G U 9 I k x v Y W R U b 1 J l c G 9 y d E R p c 2 F i b G V k I i B W Y W x 1 Z T 0 i b D E i I C 8 + P E V u d H J 5 I F R 5 c G U 9 I k Z p b G x F b m F i b G V k I i B W Y W x 1 Z T 0 i b D A i I C 8 + P E V u d H J 5 I F R 5 c G U 9 I k Z p b G x P Y m p l Y 3 R U e X B l I i B W Y W x 1 Z T 0 i c 0 N v b m 5 l Y 3 R p b 2 5 P b m x 5 I i A v P j x F b n R y e S B U e X B l P S J G a W x s V G 9 E Y X R h T W 9 k Z W x F b m F i b G V k I i B W Y W x 1 Z T 0 i b D A i I C 8 + P E V u d H J 5 I F R 5 c G U 9 I k l z U H J p d m F 0 Z S I g V m F s d W U 9 I m w w I i A v P j x F b n R y e S B U e X B l P S J S Z X N 1 b H R U e X B l I i B W Y W x 1 Z T 0 i c 0 Z 1 b m N 0 a W 9 u I i A v P j x F b n R y e S B U e X B l P S J C d W Z m Z X J O Z X h 0 U m V m c m V z a C I g V m F s d W U 9 I m w x I i A v P j x F b n R y e S B U e X B l P S J R d W V y e U d y b 3 V w S U Q i I F Z h b H V l P S J z Y W Y 2 O D J k Y z U t Z D F j N y 0 0 M m Y 2 L W I y M z Y t N j V h Z j Q 2 N D d j N W F j I i A v P j x F b n R y e S B U e X B l P S J G a W x s Z W R D b 2 1 w b G V 0 Z V J l c 3 V s d F R v V 2 9 y a 3 N o Z W V 0 I i B W Y W x 1 Z T 0 i b D A i I C 8 + P E V u d H J 5 I F R 5 c G U 9 I k F k Z G V k V G 9 E Y X R h T W 9 k Z W w i I F Z h b H V l P S J s M C I g L z 4 8 R W 5 0 c n k g V H l w Z T 0 i R m l s b E V y c m 9 y Q 2 9 k Z S I g V m F s d W U 9 I n N V b m t u b 3 d u I i A v P j x F b n R y e S B U e X B l P S J G a W x s T G F z d F V w Z G F 0 Z W Q i I F Z h b H V l P S J k M j A y M S 0 w M i 0 y N V Q w M T o x M D o z N i 4 z M D c 2 N j g z W i I g L z 4 8 R W 5 0 c n k g V H l w Z T 0 i R m l s b F N 0 Y X R 1 c y I g V m F s d W U 9 I n N D b 2 1 w b G V 0 Z S I g L z 4 8 L 1 N 0 Y W J s Z U V u d H J p Z X M + P C 9 J d G V t P j x J d G V t P j x J d G V t T G 9 j Y X R p b 2 4 + P E l 0 Z W 1 U e X B l P k Z v c m 1 1 b G E 8 L 0 l 0 Z W 1 U e X B l P j x J d G V t U G F 0 a D 5 T Z W N 0 a W 9 u M S 9 U c m F u c 2 Z v c m 0 l M j B G a W x l L 1 N v d X J j Z T w v S X R l b V B h d G g + P C 9 J d G V t T G 9 j Y X R p b 2 4 + P F N 0 Y W J s Z U V u d H J p Z X M g L z 4 8 L 0 l 0 Z W 0 + P E l 0 Z W 0 + P E l 0 Z W 1 M b 2 N h d G l v b j 4 8 S X R l b V R 5 c G U + R m 9 y b X V s Y T w v S X R l b V R 5 c G U + P E l 0 Z W 1 Q Y X R o P l N l Y 3 R p b 2 4 x L 0 J 1 Z G d l d C U y M F R l b X B s Y X R l c y U y M E Z y Z X N o J T I w U 3 V j Y 2 V z c y 9 G a W x 0 Z X J l Z C U y M E h p Z G R l b i U y M E Z p b G V z M T w v S X R l b V B h d G g + P C 9 J d G V t T G 9 j Y X R p b 2 4 + P F N 0 Y W J s Z U V u d H J p Z X M g L z 4 8 L 0 l 0 Z W 0 + P E l 0 Z W 0 + P E l 0 Z W 1 M b 2 N h d G l v b j 4 8 S X R l b V R 5 c G U + R m 9 y b X V s Y T w v S X R l b V R 5 c G U + P E l 0 Z W 1 Q Y X R o P l N l Y 3 R p b 2 4 x L 0 J 1 Z G d l d C U y M F R l b X B s Y X R l c y U y M E Z y Z X N o J T I w U 3 V j Y 2 V z c y 9 J b n Z v a 2 U l M j B D d X N 0 b 2 0 l M j B G d W 5 j d G l v b j E 8 L 0 l 0 Z W 1 Q Y X R o P j w v S X R l b U x v Y 2 F 0 a W 9 u P j x T d G F i b G V F b n R y a W V z I C 8 + P C 9 J d G V t P j x J d G V t P j x J d G V t T G 9 j Y X R p b 2 4 + P E l 0 Z W 1 U e X B l P k Z v c m 1 1 b G E 8 L 0 l 0 Z W 1 U e X B l P j x J d G V t U G F 0 a D 5 T Z W N 0 a W 9 u M S 9 C d W R n Z X Q l M j B U Z W 1 w b G F 0 Z X M l M j B G c m V z a C U y M F N 1 Y 2 N l c 3 M v U m V u Y W 1 l Z C U y M E N v b H V t b n M x P C 9 J d G V t U G F 0 a D 4 8 L 0 l 0 Z W 1 M b 2 N h d G l v b j 4 8 U 3 R h Y m x l R W 5 0 c m l l c y A v P j w v S X R l b T 4 8 S X R l b T 4 8 S X R l b U x v Y 2 F 0 a W 9 u P j x J d G V t V H l w Z T 5 G b 3 J t d W x h P C 9 J d G V t V H l w Z T 4 8 S X R l b V B h d G g + U 2 V j d G l v b j E v Q n V k Z 2 V 0 J T I w V G V t c G x h d G V z J T I w R n J l c 2 g l M j B T d W N j Z X N z L 1 J l b W 9 2 Z W Q l M j B P d G h l c i U y M E N v b H V t b n M x P C 9 J d G V t U G F 0 a D 4 8 L 0 l 0 Z W 1 M b 2 N h d G l v b j 4 8 U 3 R h Y m x l R W 5 0 c m l l c y A v P j w v S X R l b T 4 8 S X R l b T 4 8 S X R l b U x v Y 2 F 0 a W 9 u P j x J d G V t V H l w Z T 5 G b 3 J t d W x h P C 9 J d G V t V H l w Z T 4 8 S X R l b V B h d G g + U 2 V j d G l v b j E v Q n V k Z 2 V 0 J T I w V G V t c G x h d G V z J T I w R n J l c 2 g l M j B T d W N j Z X N z L 0 V 4 c G F u Z G V k J T I w V G F i b G U l M j B D b 2 x 1 b W 4 x P C 9 J d G V t U G F 0 a D 4 8 L 0 l 0 Z W 1 M b 2 N h d G l v b j 4 8 U 3 R h Y m x l R W 5 0 c m l l c y A v P j w v S X R l b T 4 8 S X R l b T 4 8 S X R l b U x v Y 2 F 0 a W 9 u P j x J d G V t V H l w Z T 5 G b 3 J t d W x h P C 9 J d G V t V H l w Z T 4 8 S X R l b V B h d G g + U 2 V j d G l v b j E v Q n V k Z 2 V 0 J T I w V G V t c G x h d G V z J T I w R n J l c 2 g l M j B T d W N j Z X N z L 0 N o Y W 5 n Z W Q l M j B U e X B l P C 9 J d G V t U G F 0 a D 4 8 L 0 l 0 Z W 1 M b 2 N h d G l v b j 4 8 U 3 R h Y m x l R W 5 0 c m l l c y A v P j w v S X R l b T 4 8 L 0 l 0 Z W 1 z P j w v T G 9 j Y W x Q Y W N r Y W d l T W V 0 Y W R h d G F G a W x l P h Y A A A B Q S w U G A A A A A A A A A A A A A A A A A A A A A A A A J g E A A A E A A A D Q j J 3 f A R X R E Y x 6 A M B P w p f r A Q A A A M b w 4 6 g g u m 1 E p p C U 3 w 2 F F W g A A A A A A g A A A A A A E G Y A A A A B A A A g A A A A u M G G w j H n H p R 3 d R z 1 6 0 E x a Z E z k l v C 6 y I w h d R C l J A u w P c A A A A A D o A A A A A C A A A g A A A A + 2 d u d c u F N B 6 1 h N q p 7 2 i c c v Z l L 2 c s 3 u o h 4 b c a j 1 G s M c B Q A A A A t l 1 1 / k N k C h v P W 1 T E + T / l B r a w H Y G n h H n y 9 o M a s t q x u a 5 3 A 0 F 7 c H M O Y Q l x / v C j o w L t H 9 d D o d f 6 k I X 5 B 9 S b F Z R B Z M 9 l K w 9 S P t B E a 1 r z w 0 2 R 0 o l A A A A A R 1 d F I i 2 7 l H B U N 3 c s 8 i a o c v z p Q G A 9 Q z A M 2 G t L u o l q o w T m k q 2 Q / / j 6 g 2 y Z s e Q g T 0 W T P 6 A A 7 Z 4 j C o u X s i e v f S H r T Q = = < / D a t a M a s h u p > 
</file>

<file path=customXml/item2.xml><?xml version="1.0" encoding="utf-8"?>
<p:properties xmlns:p="http://schemas.microsoft.com/office/2006/metadata/properties" xmlns:xsi="http://www.w3.org/2001/XMLSchema-instance" xmlns:pc="http://schemas.microsoft.com/office/infopath/2007/PartnerControls">
  <documentManagement>
    <SharedWithUsers xmlns="5870530b-4151-452c-b39b-ff81054bf27d">
      <UserInfo>
        <DisplayName/>
        <AccountId xsi:nil="true"/>
        <AccountType/>
      </UserInfo>
    </SharedWithUsers>
    <TaxCatchAll xmlns="bf2920f7-6e42-4ee3-9f3f-c94b7af73a2a" xsi:nil="true"/>
    <lcf76f155ced4ddcb4097134ff3c332f xmlns="3b748c34-062f-490b-9515-6b7afc8aab77">
      <Terms xmlns="http://schemas.microsoft.com/office/infopath/2007/PartnerControls"/>
    </lcf76f155ced4ddcb4097134ff3c332f>
    <MediaLengthInSeconds xmlns="3b748c34-062f-490b-9515-6b7afc8aab7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DBE423A3485D1445863122D650D5F357" ma:contentTypeVersion="15" ma:contentTypeDescription="Create a new document." ma:contentTypeScope="" ma:versionID="9d1435194008dc05d13a259a355c9efb">
  <xsd:schema xmlns:xsd="http://www.w3.org/2001/XMLSchema" xmlns:xs="http://www.w3.org/2001/XMLSchema" xmlns:p="http://schemas.microsoft.com/office/2006/metadata/properties" xmlns:ns2="3b748c34-062f-490b-9515-6b7afc8aab77" xmlns:ns3="5870530b-4151-452c-b39b-ff81054bf27d" xmlns:ns4="bf2920f7-6e42-4ee3-9f3f-c94b7af73a2a" targetNamespace="http://schemas.microsoft.com/office/2006/metadata/properties" ma:root="true" ma:fieldsID="0306cd848b259594ba5dfbc9921f332b" ns2:_="" ns3:_="" ns4:_="">
    <xsd:import namespace="3b748c34-062f-490b-9515-6b7afc8aab77"/>
    <xsd:import namespace="5870530b-4151-452c-b39b-ff81054bf27d"/>
    <xsd:import namespace="bf2920f7-6e42-4ee3-9f3f-c94b7af73a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48c34-062f-490b-9515-6b7afc8aab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377eeec-9545-4db6-a5b8-3c28df25bf19"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870530b-4151-452c-b39b-ff81054bf2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2920f7-6e42-4ee3-9f3f-c94b7af73a2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c38e999-a57f-41c8-84e6-3ad5f3315cdd}" ma:internalName="TaxCatchAll" ma:showField="CatchAllData" ma:web="5870530b-4151-452c-b39b-ff81054bf2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47FF5C-8777-4F34-B792-971B2EF2474C}">
  <ds:schemaRefs>
    <ds:schemaRef ds:uri="http://schemas.microsoft.com/DataMashup"/>
  </ds:schemaRefs>
</ds:datastoreItem>
</file>

<file path=customXml/itemProps2.xml><?xml version="1.0" encoding="utf-8"?>
<ds:datastoreItem xmlns:ds="http://schemas.openxmlformats.org/officeDocument/2006/customXml" ds:itemID="{8BD4B73A-3C7D-4BF4-92FA-0C12C70C0AD5}">
  <ds:schemaRefs>
    <ds:schemaRef ds:uri="http://schemas.microsoft.com/office/2006/metadata/properties"/>
    <ds:schemaRef ds:uri="http://schemas.microsoft.com/office/infopath/2007/PartnerControls"/>
    <ds:schemaRef ds:uri="5870530b-4151-452c-b39b-ff81054bf27d"/>
    <ds:schemaRef ds:uri="bf2920f7-6e42-4ee3-9f3f-c94b7af73a2a"/>
    <ds:schemaRef ds:uri="3b748c34-062f-490b-9515-6b7afc8aab77"/>
  </ds:schemaRefs>
</ds:datastoreItem>
</file>

<file path=customXml/itemProps3.xml><?xml version="1.0" encoding="utf-8"?>
<ds:datastoreItem xmlns:ds="http://schemas.openxmlformats.org/officeDocument/2006/customXml" ds:itemID="{67ABF43B-A963-463B-B5C0-332C2A5069BD}">
  <ds:schemaRefs>
    <ds:schemaRef ds:uri="http://schemas.microsoft.com/sharepoint/v3/contenttype/forms"/>
  </ds:schemaRefs>
</ds:datastoreItem>
</file>

<file path=customXml/itemProps4.xml><?xml version="1.0" encoding="utf-8"?>
<ds:datastoreItem xmlns:ds="http://schemas.openxmlformats.org/officeDocument/2006/customXml" ds:itemID="{DF18E4B5-71F6-4D4E-8301-424F65A3F3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48c34-062f-490b-9515-6b7afc8aab77"/>
    <ds:schemaRef ds:uri="5870530b-4151-452c-b39b-ff81054bf27d"/>
    <ds:schemaRef ds:uri="bf2920f7-6e42-4ee3-9f3f-c94b7af73a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7597248-ea38-451b-8abe-a638eddbac81}" enabled="0" method="" siteId="{07597248-ea38-451b-8abe-a638eddbac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FY Summary and Certification</vt:lpstr>
      <vt:lpstr>PRIOR</vt:lpstr>
      <vt:lpstr>Jun SUPP</vt:lpstr>
      <vt:lpstr>Jul</vt:lpstr>
      <vt:lpstr>Jul SUPP</vt:lpstr>
      <vt:lpstr>Aug</vt:lpstr>
      <vt:lpstr>Aug SUPP</vt:lpstr>
      <vt:lpstr>Sep</vt:lpstr>
      <vt:lpstr>Sep SUPP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Lung</dc:creator>
  <cp:keywords/>
  <dc:description/>
  <cp:lastModifiedBy>Jorge Solorzano</cp:lastModifiedBy>
  <cp:revision/>
  <dcterms:created xsi:type="dcterms:W3CDTF">2020-10-20T22:51:58Z</dcterms:created>
  <dcterms:modified xsi:type="dcterms:W3CDTF">2024-08-05T15:24:49Z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0x010100DBE423A3485D1445863122D650D5F357</vt:lpwstr>
  </property>
  <property fmtid="{D5CDD505-2E9C-101B-9397-08002B2CF9AE}" pid="3" name="Order">
    <vt:r8>2277300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