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sh Flow Projection Tool" sheetId="1" r:id="rId4"/>
    <sheet state="visible" name="Glossary" sheetId="2" r:id="rId5"/>
    <sheet state="visible" name="SCC Case Solution" sheetId="3" r:id="rId6"/>
  </sheets>
  <definedNames/>
  <calcPr/>
</workbook>
</file>

<file path=xl/sharedStrings.xml><?xml version="1.0" encoding="utf-8"?>
<sst xmlns="http://schemas.openxmlformats.org/spreadsheetml/2006/main" count="64" uniqueCount="33">
  <si>
    <t>Month 0</t>
  </si>
  <si>
    <t>Month 1</t>
  </si>
  <si>
    <t>Month 2</t>
  </si>
  <si>
    <t>Month 3</t>
  </si>
  <si>
    <t>Month 4</t>
  </si>
  <si>
    <t>Month 5</t>
  </si>
  <si>
    <t>Month 6</t>
  </si>
  <si>
    <t>Month 7</t>
  </si>
  <si>
    <t>Month 8</t>
  </si>
  <si>
    <t>Month 9</t>
  </si>
  <si>
    <t>Month 10</t>
  </si>
  <si>
    <t>Month 11</t>
  </si>
  <si>
    <t>Month 12</t>
  </si>
  <si>
    <t>Beginning Cash Balance</t>
  </si>
  <si>
    <t>CapEx (one-time startup)</t>
  </si>
  <si>
    <t>Earned Revenue</t>
  </si>
  <si>
    <t>COGS (as % of earned revenue)</t>
  </si>
  <si>
    <t>OpEx</t>
  </si>
  <si>
    <t>Admin (as % of earned revenue)</t>
  </si>
  <si>
    <t>Total Expenses</t>
  </si>
  <si>
    <t>Net Cash Flow</t>
  </si>
  <si>
    <t>Ending Cash Balance</t>
  </si>
  <si>
    <t>The amount of money your business has at the start of each period</t>
  </si>
  <si>
    <t>Capital Expenses: One-time costs to start or improve your business such as equipment, renovations, or initial inventory. These are not recurring monthly expenses.</t>
  </si>
  <si>
    <t>The total income generated from selling goods or services before subtracting any costs.</t>
  </si>
  <si>
    <t xml:space="preserve">Cost of Goods Sold: The costs of producing the goods or services you sell including raw materials, direct labor, factory overhead and packaging. In this case, COGS is estimated as an overall percentage of revenue. </t>
  </si>
  <si>
    <t>Operating Expenses: The ongoing costs to keep your business running, such as wages, rent, utilities, marketing, and maintenance.</t>
  </si>
  <si>
    <t>Indirect costs like accounting, HR, insurance, and software subscriptions. In this case, administrative costs are estimated as a percentage of total revenue.</t>
  </si>
  <si>
    <t>The sum of all outgoing costs each month, including COGS, OpEx, social expenses, and admin costs.</t>
  </si>
  <si>
    <t>The difference between your earned revenue and total expenses. A positive value means you made money that month; a negative value means you lost money.</t>
  </si>
  <si>
    <t>The amount of cash left at the end of each month. It’s your beginning balance plus (or minus) your net cash flow.</t>
  </si>
  <si>
    <t>Break-even</t>
  </si>
  <si>
    <t>Break-even is the point at which a business’s total revenue equals its total expenses, meaning it is neither making a profit nor incurring a loss. This can refer to a specific time period (e.g., monthly or annually) or be calculated cumulatively (e.g., over the lifetime of a project or investment).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</si>
</sst>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9">
    <font>
      <sz val="10.0"/>
      <color rgb="FF000000"/>
      <name val="Arial"/>
      <scheme val="minor"/>
    </font>
    <font>
      <sz val="11.0"/>
      <color rgb="FF000000"/>
      <name val="&quot;Aptos Narrow&quot;"/>
    </font>
    <font>
      <b/>
      <sz val="11.0"/>
      <color rgb="FF000000"/>
      <name val="&quot;Aptos Narrow&quot;"/>
    </font>
    <font>
      <sz val="11.0"/>
      <color rgb="FF000000"/>
      <name val="Arial"/>
    </font>
    <font>
      <b/>
      <sz val="11.0"/>
      <color rgb="FF000000"/>
      <name val="Arial"/>
    </font>
    <font>
      <color theme="1"/>
      <name val="Arial"/>
      <scheme val="minor"/>
    </font>
    <font>
      <b/>
      <sz val="11.0"/>
      <color rgb="FF000000"/>
      <name val="Arial"/>
      <scheme val="minor"/>
    </font>
    <font>
      <sz val="11.0"/>
      <color theme="1"/>
      <name val="Arial"/>
      <scheme val="minor"/>
    </font>
    <font>
      <b/>
      <sz val="11.0"/>
      <color theme="1"/>
      <name val="Arial"/>
      <scheme val="minor"/>
    </font>
  </fonts>
  <fills count="2">
    <fill>
      <patternFill patternType="none"/>
    </fill>
    <fill>
      <patternFill patternType="lightGray"/>
    </fill>
  </fills>
  <borders count="1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0" fontId="1" numFmtId="0" xfId="0" applyAlignment="1" applyBorder="1" applyFont="1">
      <alignment shrinkToFit="0" vertical="bottom" wrapText="0"/>
    </xf>
    <xf borderId="2" fillId="0" fontId="2" numFmtId="0" xfId="0" applyAlignment="1" applyBorder="1" applyFont="1">
      <alignment readingOrder="0" shrinkToFit="0" vertical="bottom" wrapText="0"/>
    </xf>
    <xf borderId="3" fillId="0" fontId="2" numFmtId="0" xfId="0" applyAlignment="1" applyBorder="1" applyFont="1">
      <alignment readingOrder="0" shrinkToFit="0" vertical="bottom" wrapText="0"/>
    </xf>
    <xf borderId="4" fillId="0" fontId="2" numFmtId="0" xfId="0" applyAlignment="1" applyBorder="1" applyFont="1">
      <alignment readingOrder="0" shrinkToFit="0" vertical="bottom" wrapText="0"/>
    </xf>
    <xf borderId="5" fillId="0" fontId="3" numFmtId="164" xfId="0" applyAlignment="1" applyBorder="1" applyFont="1" applyNumberFormat="1">
      <alignment horizontal="right" readingOrder="0" shrinkToFit="0" vertical="bottom" wrapText="0"/>
    </xf>
    <xf borderId="5" fillId="0" fontId="1" numFmtId="164" xfId="0" applyAlignment="1" applyBorder="1" applyFont="1" applyNumberFormat="1">
      <alignment shrinkToFit="0" vertical="bottom" wrapText="0"/>
    </xf>
    <xf borderId="6" fillId="0" fontId="1" numFmtId="164" xfId="0" applyAlignment="1" applyBorder="1" applyFont="1" applyNumberFormat="1">
      <alignment shrinkToFit="0" vertical="bottom" wrapText="0"/>
    </xf>
    <xf borderId="7" fillId="0" fontId="2" numFmtId="0" xfId="0" applyAlignment="1" applyBorder="1" applyFont="1">
      <alignment readingOrder="0" shrinkToFit="0" vertical="bottom" wrapText="0"/>
    </xf>
    <xf borderId="0" fillId="0" fontId="1" numFmtId="164" xfId="0" applyAlignment="1" applyFont="1" applyNumberFormat="1">
      <alignment horizontal="right" readingOrder="0" shrinkToFit="0" vertical="bottom" wrapText="0"/>
    </xf>
    <xf borderId="0" fillId="0" fontId="3" numFmtId="164" xfId="0" applyAlignment="1" applyFont="1" applyNumberFormat="1">
      <alignment readingOrder="0" shrinkToFit="0" vertical="bottom" wrapText="0"/>
    </xf>
    <xf borderId="8" fillId="0" fontId="3" numFmtId="164" xfId="0" applyAlignment="1" applyBorder="1" applyFont="1" applyNumberFormat="1">
      <alignment readingOrder="0" shrinkToFit="0" vertical="bottom" wrapText="0"/>
    </xf>
    <xf borderId="7" fillId="0" fontId="4" numFmtId="0" xfId="0" applyAlignment="1" applyBorder="1" applyFont="1">
      <alignment readingOrder="0" shrinkToFit="0" vertical="bottom" wrapText="0"/>
    </xf>
    <xf borderId="0" fillId="0" fontId="1" numFmtId="164" xfId="0" applyAlignment="1" applyFont="1" applyNumberFormat="1">
      <alignment shrinkToFit="0" vertical="bottom" wrapText="0"/>
    </xf>
    <xf borderId="8" fillId="0" fontId="1" numFmtId="164" xfId="0" applyAlignment="1" applyBorder="1" applyFont="1" applyNumberFormat="1">
      <alignment shrinkToFit="0" vertical="bottom" wrapText="0"/>
    </xf>
    <xf borderId="7" fillId="0" fontId="4" numFmtId="9" xfId="0" applyAlignment="1" applyBorder="1" applyFont="1" applyNumberFormat="1">
      <alignment readingOrder="0" shrinkToFit="0" vertical="bottom" wrapText="0"/>
    </xf>
    <xf borderId="0" fillId="0" fontId="3" numFmtId="9" xfId="0" applyAlignment="1" applyFont="1" applyNumberFormat="1">
      <alignment readingOrder="0" shrinkToFit="0" vertical="bottom" wrapText="0"/>
    </xf>
    <xf borderId="8" fillId="0" fontId="3" numFmtId="9" xfId="0" applyAlignment="1" applyBorder="1" applyFont="1" applyNumberFormat="1">
      <alignment readingOrder="0" shrinkToFit="0" vertical="bottom" wrapText="0"/>
    </xf>
    <xf borderId="0" fillId="0" fontId="5" numFmtId="9" xfId="0" applyFont="1" applyNumberFormat="1"/>
    <xf borderId="1" fillId="0" fontId="4" numFmtId="0" xfId="0" applyAlignment="1" applyBorder="1" applyFont="1">
      <alignment readingOrder="0" shrinkToFit="0" vertical="bottom" wrapText="0"/>
    </xf>
    <xf borderId="2" fillId="0" fontId="1" numFmtId="164" xfId="0" applyAlignment="1" applyBorder="1" applyFont="1" applyNumberFormat="1">
      <alignment readingOrder="0" shrinkToFit="0" vertical="bottom" wrapText="0"/>
    </xf>
    <xf borderId="1" fillId="0" fontId="2" numFmtId="0" xfId="0" applyAlignment="1" applyBorder="1" applyFont="1">
      <alignment readingOrder="0" shrinkToFit="0" vertical="bottom" wrapText="0"/>
    </xf>
    <xf borderId="2" fillId="0" fontId="1" numFmtId="164" xfId="0" applyAlignment="1" applyBorder="1" applyFont="1" applyNumberFormat="1">
      <alignment shrinkToFit="0" vertical="bottom" wrapText="0"/>
    </xf>
    <xf borderId="3" fillId="0" fontId="1" numFmtId="164" xfId="0" applyAlignment="1" applyBorder="1" applyFont="1" applyNumberFormat="1">
      <alignment shrinkToFit="0" vertical="bottom" wrapText="0"/>
    </xf>
    <xf borderId="9" fillId="0" fontId="2" numFmtId="0" xfId="0" applyAlignment="1" applyBorder="1" applyFont="1">
      <alignment readingOrder="0" shrinkToFit="0" vertical="bottom" wrapText="0"/>
    </xf>
    <xf borderId="10" fillId="0" fontId="2" numFmtId="164" xfId="0" applyAlignment="1" applyBorder="1" applyFont="1" applyNumberFormat="1">
      <alignment shrinkToFit="0" vertical="bottom" wrapText="0"/>
    </xf>
    <xf borderId="11" fillId="0" fontId="2" numFmtId="164" xfId="0" applyAlignment="1" applyBorder="1" applyFont="1" applyNumberFormat="1">
      <alignment shrinkToFit="0" vertical="bottom" wrapText="0"/>
    </xf>
    <xf borderId="0" fillId="0" fontId="6" numFmtId="0" xfId="0" applyAlignment="1" applyFont="1">
      <alignment readingOrder="0" shrinkToFit="0" vertical="bottom" wrapText="1"/>
    </xf>
    <xf borderId="0" fillId="0" fontId="7" numFmtId="0" xfId="0" applyAlignment="1" applyFont="1">
      <alignment readingOrder="0" shrinkToFit="0" wrapText="1"/>
    </xf>
    <xf borderId="12" fillId="0" fontId="6" numFmtId="0" xfId="0" applyAlignment="1" applyBorder="1" applyFont="1">
      <alignment readingOrder="0" shrinkToFit="0" vertical="bottom" wrapText="1"/>
    </xf>
    <xf borderId="12" fillId="0" fontId="7" numFmtId="0" xfId="0" applyAlignment="1" applyBorder="1" applyFont="1">
      <alignment readingOrder="0" shrinkToFit="0" wrapText="1"/>
    </xf>
    <xf borderId="0" fillId="0" fontId="6" numFmtId="9" xfId="0" applyAlignment="1" applyFont="1" applyNumberFormat="1">
      <alignment readingOrder="0" shrinkToFit="0" vertical="bottom" wrapText="1"/>
    </xf>
    <xf borderId="12" fillId="0" fontId="6" numFmtId="9" xfId="0" applyAlignment="1" applyBorder="1" applyFont="1" applyNumberFormat="1">
      <alignment readingOrder="0" shrinkToFit="0" vertical="bottom" wrapText="1"/>
    </xf>
    <xf borderId="0" fillId="0" fontId="8" numFmtId="0" xfId="0" applyAlignment="1" applyFont="1">
      <alignment readingOrder="0" shrinkToFit="0" wrapText="1"/>
    </xf>
    <xf borderId="12" fillId="0" fontId="8" numFmtId="0" xfId="0" applyAlignment="1" applyBorder="1" applyFont="1">
      <alignment readingOrder="0" shrinkToFit="0" wrapText="1"/>
    </xf>
    <xf borderId="5" fillId="0" fontId="1" numFmtId="164" xfId="0" applyAlignment="1" applyBorder="1" applyFont="1" applyNumberFormat="1">
      <alignment horizontal="right" readingOrder="0" shrinkToFit="0" vertical="bottom" wrapText="0"/>
    </xf>
  </cellXfs>
  <cellStyles count="1">
    <cellStyle xfId="0" name="Normal" builtinId="0"/>
  </cellStyles>
  <dxfs count="4">
    <dxf>
      <font/>
      <fill>
        <patternFill patternType="solid">
          <fgColor rgb="FFFF0000"/>
          <bgColor rgb="FFFF0000"/>
        </patternFill>
      </fill>
      <border/>
    </dxf>
    <dxf>
      <font/>
      <fill>
        <patternFill patternType="solid">
          <fgColor rgb="FF00FF00"/>
          <bgColor rgb="FF00FF00"/>
        </patternFill>
      </fill>
      <border/>
    </dxf>
    <dxf>
      <font/>
      <fill>
        <patternFill patternType="solid">
          <fgColor rgb="FFF6B26B"/>
          <bgColor rgb="FFF6B26B"/>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topLeftCell="B1" activePane="topRight" state="frozen"/>
      <selection activeCell="C2" sqref="C2" pane="topRight"/>
    </sheetView>
  </sheetViews>
  <sheetFormatPr customHeight="1" defaultColWidth="12.63" defaultRowHeight="15.75"/>
  <cols>
    <col customWidth="1" min="1" max="1" width="28.63"/>
  </cols>
  <sheetData>
    <row r="1">
      <c r="A1" s="1"/>
      <c r="B1" s="2" t="s">
        <v>0</v>
      </c>
      <c r="C1" s="2" t="s">
        <v>1</v>
      </c>
      <c r="D1" s="2" t="s">
        <v>2</v>
      </c>
      <c r="E1" s="2" t="s">
        <v>3</v>
      </c>
      <c r="F1" s="2" t="s">
        <v>4</v>
      </c>
      <c r="G1" s="2" t="s">
        <v>5</v>
      </c>
      <c r="H1" s="2" t="s">
        <v>6</v>
      </c>
      <c r="I1" s="2" t="s">
        <v>7</v>
      </c>
      <c r="J1" s="2" t="s">
        <v>8</v>
      </c>
      <c r="K1" s="2" t="s">
        <v>9</v>
      </c>
      <c r="L1" s="2" t="s">
        <v>10</v>
      </c>
      <c r="M1" s="2" t="s">
        <v>11</v>
      </c>
      <c r="N1" s="3" t="s">
        <v>12</v>
      </c>
    </row>
    <row r="2">
      <c r="A2" s="4" t="s">
        <v>13</v>
      </c>
      <c r="B2" s="5"/>
      <c r="C2" s="6">
        <f t="shared" ref="C2:N2" si="1">B10</f>
        <v>0</v>
      </c>
      <c r="D2" s="6">
        <f t="shared" si="1"/>
        <v>0</v>
      </c>
      <c r="E2" s="6">
        <f t="shared" si="1"/>
        <v>0</v>
      </c>
      <c r="F2" s="6">
        <f t="shared" si="1"/>
        <v>0</v>
      </c>
      <c r="G2" s="6">
        <f t="shared" si="1"/>
        <v>0</v>
      </c>
      <c r="H2" s="6">
        <f t="shared" si="1"/>
        <v>0</v>
      </c>
      <c r="I2" s="6">
        <f t="shared" si="1"/>
        <v>0</v>
      </c>
      <c r="J2" s="6">
        <f t="shared" si="1"/>
        <v>0</v>
      </c>
      <c r="K2" s="6">
        <f t="shared" si="1"/>
        <v>0</v>
      </c>
      <c r="L2" s="6">
        <f t="shared" si="1"/>
        <v>0</v>
      </c>
      <c r="M2" s="6">
        <f t="shared" si="1"/>
        <v>0</v>
      </c>
      <c r="N2" s="7">
        <f t="shared" si="1"/>
        <v>0</v>
      </c>
    </row>
    <row r="3">
      <c r="A3" s="8" t="s">
        <v>14</v>
      </c>
      <c r="B3" s="9"/>
      <c r="C3" s="10"/>
      <c r="D3" s="10"/>
      <c r="E3" s="10"/>
      <c r="F3" s="10"/>
      <c r="G3" s="10"/>
      <c r="H3" s="10"/>
      <c r="I3" s="10"/>
      <c r="J3" s="10"/>
      <c r="K3" s="10"/>
      <c r="L3" s="10"/>
      <c r="M3" s="10"/>
      <c r="N3" s="11"/>
    </row>
    <row r="4">
      <c r="A4" s="12" t="s">
        <v>15</v>
      </c>
      <c r="B4" s="9"/>
      <c r="C4" s="10"/>
      <c r="D4" s="10"/>
      <c r="E4" s="10"/>
      <c r="F4" s="10"/>
      <c r="G4" s="10"/>
      <c r="H4" s="13"/>
      <c r="I4" s="13"/>
      <c r="J4" s="13"/>
      <c r="K4" s="13"/>
      <c r="L4" s="13"/>
      <c r="M4" s="13"/>
      <c r="N4" s="14"/>
    </row>
    <row r="5">
      <c r="A5" s="15" t="s">
        <v>16</v>
      </c>
      <c r="B5" s="16"/>
      <c r="C5" s="16"/>
      <c r="D5" s="16"/>
      <c r="E5" s="16"/>
      <c r="F5" s="16"/>
      <c r="G5" s="16"/>
      <c r="H5" s="16"/>
      <c r="I5" s="16"/>
      <c r="J5" s="16"/>
      <c r="K5" s="16"/>
      <c r="L5" s="16"/>
      <c r="M5" s="16"/>
      <c r="N5" s="17"/>
      <c r="O5" s="18"/>
      <c r="P5" s="18"/>
      <c r="Q5" s="18"/>
    </row>
    <row r="6">
      <c r="A6" s="12" t="s">
        <v>17</v>
      </c>
      <c r="B6" s="10"/>
      <c r="C6" s="10"/>
      <c r="D6" s="10"/>
      <c r="E6" s="10"/>
      <c r="F6" s="10"/>
      <c r="G6" s="10"/>
      <c r="H6" s="10"/>
      <c r="I6" s="10"/>
      <c r="J6" s="10"/>
      <c r="K6" s="10"/>
      <c r="L6" s="10"/>
      <c r="M6" s="10"/>
      <c r="N6" s="10"/>
    </row>
    <row r="7">
      <c r="A7" s="15" t="s">
        <v>18</v>
      </c>
      <c r="B7" s="16"/>
      <c r="C7" s="16"/>
      <c r="D7" s="16"/>
      <c r="E7" s="16"/>
      <c r="F7" s="16"/>
      <c r="G7" s="16"/>
      <c r="H7" s="16"/>
      <c r="I7" s="16"/>
      <c r="J7" s="16"/>
      <c r="K7" s="16"/>
      <c r="L7" s="16"/>
      <c r="M7" s="16"/>
      <c r="N7" s="17"/>
      <c r="O7" s="18"/>
      <c r="P7" s="18"/>
      <c r="Q7" s="18"/>
    </row>
    <row r="8">
      <c r="A8" s="19" t="s">
        <v>19</v>
      </c>
      <c r="B8" s="20">
        <f t="shared" ref="B8:N8" si="2">B3+(B5*B4)+B6+(B7*B4)</f>
        <v>0</v>
      </c>
      <c r="C8" s="20">
        <f t="shared" si="2"/>
        <v>0</v>
      </c>
      <c r="D8" s="20">
        <f t="shared" si="2"/>
        <v>0</v>
      </c>
      <c r="E8" s="20">
        <f t="shared" si="2"/>
        <v>0</v>
      </c>
      <c r="F8" s="20">
        <f t="shared" si="2"/>
        <v>0</v>
      </c>
      <c r="G8" s="20">
        <f t="shared" si="2"/>
        <v>0</v>
      </c>
      <c r="H8" s="20">
        <f t="shared" si="2"/>
        <v>0</v>
      </c>
      <c r="I8" s="20">
        <f t="shared" si="2"/>
        <v>0</v>
      </c>
      <c r="J8" s="20">
        <f t="shared" si="2"/>
        <v>0</v>
      </c>
      <c r="K8" s="20">
        <f t="shared" si="2"/>
        <v>0</v>
      </c>
      <c r="L8" s="20">
        <f t="shared" si="2"/>
        <v>0</v>
      </c>
      <c r="M8" s="20">
        <f t="shared" si="2"/>
        <v>0</v>
      </c>
      <c r="N8" s="20">
        <f t="shared" si="2"/>
        <v>0</v>
      </c>
    </row>
    <row r="9">
      <c r="A9" s="21" t="s">
        <v>20</v>
      </c>
      <c r="B9" s="22">
        <f t="shared" ref="B9:N9" si="3">B4-B8</f>
        <v>0</v>
      </c>
      <c r="C9" s="22">
        <f t="shared" si="3"/>
        <v>0</v>
      </c>
      <c r="D9" s="22">
        <f t="shared" si="3"/>
        <v>0</v>
      </c>
      <c r="E9" s="22">
        <f t="shared" si="3"/>
        <v>0</v>
      </c>
      <c r="F9" s="22">
        <f t="shared" si="3"/>
        <v>0</v>
      </c>
      <c r="G9" s="22">
        <f t="shared" si="3"/>
        <v>0</v>
      </c>
      <c r="H9" s="22">
        <f t="shared" si="3"/>
        <v>0</v>
      </c>
      <c r="I9" s="22">
        <f t="shared" si="3"/>
        <v>0</v>
      </c>
      <c r="J9" s="22">
        <f t="shared" si="3"/>
        <v>0</v>
      </c>
      <c r="K9" s="22">
        <f t="shared" si="3"/>
        <v>0</v>
      </c>
      <c r="L9" s="22">
        <f t="shared" si="3"/>
        <v>0</v>
      </c>
      <c r="M9" s="22">
        <f t="shared" si="3"/>
        <v>0</v>
      </c>
      <c r="N9" s="23">
        <f t="shared" si="3"/>
        <v>0</v>
      </c>
    </row>
    <row r="10">
      <c r="A10" s="24" t="s">
        <v>21</v>
      </c>
      <c r="B10" s="25">
        <f t="shared" ref="B10:N10" si="4">B2+B9</f>
        <v>0</v>
      </c>
      <c r="C10" s="25">
        <f t="shared" si="4"/>
        <v>0</v>
      </c>
      <c r="D10" s="25">
        <f t="shared" si="4"/>
        <v>0</v>
      </c>
      <c r="E10" s="25">
        <f t="shared" si="4"/>
        <v>0</v>
      </c>
      <c r="F10" s="25">
        <f t="shared" si="4"/>
        <v>0</v>
      </c>
      <c r="G10" s="25">
        <f t="shared" si="4"/>
        <v>0</v>
      </c>
      <c r="H10" s="25">
        <f t="shared" si="4"/>
        <v>0</v>
      </c>
      <c r="I10" s="25">
        <f t="shared" si="4"/>
        <v>0</v>
      </c>
      <c r="J10" s="25">
        <f t="shared" si="4"/>
        <v>0</v>
      </c>
      <c r="K10" s="25">
        <f t="shared" si="4"/>
        <v>0</v>
      </c>
      <c r="L10" s="25">
        <f t="shared" si="4"/>
        <v>0</v>
      </c>
      <c r="M10" s="25">
        <f t="shared" si="4"/>
        <v>0</v>
      </c>
      <c r="N10" s="26">
        <f t="shared" si="4"/>
        <v>0</v>
      </c>
    </row>
  </sheetData>
  <conditionalFormatting sqref="B10:N10">
    <cfRule type="cellIs" dxfId="0" priority="1" operator="lessThan">
      <formula>0</formula>
    </cfRule>
  </conditionalFormatting>
  <conditionalFormatting sqref="B10:N10">
    <cfRule type="cellIs" dxfId="1" priority="2" operator="greaterThanOrEqual">
      <formula>0</formula>
    </cfRule>
  </conditionalFormatting>
  <conditionalFormatting sqref="B2:B7 C3:N7">
    <cfRule type="containsBlanks" dxfId="2" priority="3">
      <formula>LEN(TRIM(B2))=0</formula>
    </cfRule>
  </conditionalFormatting>
  <conditionalFormatting sqref="B2:B7 C3:N7">
    <cfRule type="notContainsBlanks" dxfId="3" priority="4">
      <formula>LEN(TRIM(B2))&gt;0</formula>
    </cfRule>
  </conditionalFormatting>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
    <col customWidth="1" min="2" max="2" width="30.5"/>
    <col customWidth="1" min="3" max="3" width="50.5"/>
  </cols>
  <sheetData>
    <row r="1">
      <c r="A1" s="27"/>
      <c r="B1" s="27"/>
      <c r="C1" s="28"/>
    </row>
    <row r="2">
      <c r="A2" s="27"/>
      <c r="B2" s="29" t="s">
        <v>13</v>
      </c>
      <c r="C2" s="30" t="s">
        <v>22</v>
      </c>
    </row>
    <row r="3">
      <c r="A3" s="27"/>
      <c r="B3" s="29" t="s">
        <v>14</v>
      </c>
      <c r="C3" s="30" t="s">
        <v>23</v>
      </c>
    </row>
    <row r="4">
      <c r="A4" s="27"/>
      <c r="B4" s="29" t="s">
        <v>15</v>
      </c>
      <c r="C4" s="30" t="s">
        <v>24</v>
      </c>
    </row>
    <row r="5">
      <c r="A5" s="31"/>
      <c r="B5" s="32" t="s">
        <v>16</v>
      </c>
      <c r="C5" s="30" t="s">
        <v>25</v>
      </c>
    </row>
    <row r="6">
      <c r="A6" s="27"/>
      <c r="B6" s="29" t="s">
        <v>17</v>
      </c>
      <c r="C6" s="30" t="s">
        <v>26</v>
      </c>
    </row>
    <row r="7">
      <c r="A7" s="31"/>
      <c r="B7" s="32" t="s">
        <v>18</v>
      </c>
      <c r="C7" s="30" t="s">
        <v>27</v>
      </c>
    </row>
    <row r="8">
      <c r="A8" s="27"/>
      <c r="B8" s="29" t="s">
        <v>19</v>
      </c>
      <c r="C8" s="30" t="s">
        <v>28</v>
      </c>
    </row>
    <row r="9">
      <c r="A9" s="27"/>
      <c r="B9" s="29" t="s">
        <v>20</v>
      </c>
      <c r="C9" s="30" t="s">
        <v>29</v>
      </c>
    </row>
    <row r="10">
      <c r="A10" s="27"/>
      <c r="B10" s="29" t="s">
        <v>21</v>
      </c>
      <c r="C10" s="30" t="s">
        <v>30</v>
      </c>
    </row>
    <row r="11">
      <c r="A11" s="33"/>
      <c r="B11" s="34" t="s">
        <v>31</v>
      </c>
      <c r="C11" s="30" t="s">
        <v>32</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8.63"/>
  </cols>
  <sheetData>
    <row r="1">
      <c r="A1" s="1"/>
      <c r="B1" s="2" t="s">
        <v>0</v>
      </c>
      <c r="C1" s="2" t="s">
        <v>1</v>
      </c>
      <c r="D1" s="2" t="s">
        <v>2</v>
      </c>
      <c r="E1" s="2" t="s">
        <v>3</v>
      </c>
      <c r="F1" s="2" t="s">
        <v>4</v>
      </c>
      <c r="G1" s="2" t="s">
        <v>5</v>
      </c>
      <c r="H1" s="2" t="s">
        <v>6</v>
      </c>
      <c r="I1" s="2" t="s">
        <v>7</v>
      </c>
      <c r="J1" s="2" t="s">
        <v>8</v>
      </c>
      <c r="K1" s="2" t="s">
        <v>9</v>
      </c>
      <c r="L1" s="2" t="s">
        <v>10</v>
      </c>
      <c r="M1" s="2" t="s">
        <v>11</v>
      </c>
      <c r="N1" s="3" t="s">
        <v>12</v>
      </c>
    </row>
    <row r="2">
      <c r="A2" s="4" t="s">
        <v>13</v>
      </c>
      <c r="B2" s="35">
        <v>250000.0</v>
      </c>
      <c r="C2" s="6">
        <f t="shared" ref="C2:N2" si="1">B10</f>
        <v>50000</v>
      </c>
      <c r="D2" s="6">
        <f t="shared" si="1"/>
        <v>38000</v>
      </c>
      <c r="E2" s="6">
        <f t="shared" si="1"/>
        <v>26000</v>
      </c>
      <c r="F2" s="6">
        <f t="shared" si="1"/>
        <v>14000</v>
      </c>
      <c r="G2" s="6">
        <f t="shared" si="1"/>
        <v>2000</v>
      </c>
      <c r="H2" s="6">
        <f t="shared" si="1"/>
        <v>-10000</v>
      </c>
      <c r="I2" s="6">
        <f t="shared" si="1"/>
        <v>-19750</v>
      </c>
      <c r="J2" s="6">
        <f t="shared" si="1"/>
        <v>-27137.5</v>
      </c>
      <c r="K2" s="6">
        <f t="shared" si="1"/>
        <v>-32044.375</v>
      </c>
      <c r="L2" s="6">
        <f t="shared" si="1"/>
        <v>-34346.59375</v>
      </c>
      <c r="M2" s="6">
        <f t="shared" si="1"/>
        <v>-33913.92344</v>
      </c>
      <c r="N2" s="7">
        <f t="shared" si="1"/>
        <v>-30609.61961</v>
      </c>
    </row>
    <row r="3">
      <c r="A3" s="8" t="s">
        <v>14</v>
      </c>
      <c r="B3" s="9">
        <v>200000.0</v>
      </c>
      <c r="C3" s="10">
        <v>0.0</v>
      </c>
      <c r="D3" s="10">
        <v>0.0</v>
      </c>
      <c r="E3" s="10">
        <v>0.0</v>
      </c>
      <c r="F3" s="10">
        <v>0.0</v>
      </c>
      <c r="G3" s="10">
        <v>0.0</v>
      </c>
      <c r="H3" s="10">
        <v>0.0</v>
      </c>
      <c r="I3" s="10">
        <v>0.0</v>
      </c>
      <c r="J3" s="10">
        <v>0.0</v>
      </c>
      <c r="K3" s="10">
        <v>0.0</v>
      </c>
      <c r="L3" s="10">
        <v>0.0</v>
      </c>
      <c r="M3" s="10">
        <v>0.0</v>
      </c>
      <c r="N3" s="11">
        <v>0.0</v>
      </c>
    </row>
    <row r="4">
      <c r="A4" s="12" t="s">
        <v>15</v>
      </c>
      <c r="B4" s="9">
        <v>0.0</v>
      </c>
      <c r="C4" s="10">
        <v>75000.0</v>
      </c>
      <c r="D4" s="10">
        <v>75000.0</v>
      </c>
      <c r="E4" s="10">
        <v>75000.0</v>
      </c>
      <c r="F4" s="10">
        <v>75000.0</v>
      </c>
      <c r="G4" s="10">
        <v>75000.0</v>
      </c>
      <c r="H4" s="13">
        <f t="shared" ref="H4:N4" si="2">G4*1.05</f>
        <v>78750</v>
      </c>
      <c r="I4" s="13">
        <f t="shared" si="2"/>
        <v>82687.5</v>
      </c>
      <c r="J4" s="13">
        <f t="shared" si="2"/>
        <v>86821.875</v>
      </c>
      <c r="K4" s="13">
        <f t="shared" si="2"/>
        <v>91162.96875</v>
      </c>
      <c r="L4" s="13">
        <f t="shared" si="2"/>
        <v>95721.11719</v>
      </c>
      <c r="M4" s="13">
        <f t="shared" si="2"/>
        <v>100507.173</v>
      </c>
      <c r="N4" s="14">
        <f t="shared" si="2"/>
        <v>105532.5317</v>
      </c>
    </row>
    <row r="5">
      <c r="A5" s="15" t="s">
        <v>16</v>
      </c>
      <c r="B5" s="16">
        <v>0.3</v>
      </c>
      <c r="C5" s="16">
        <v>0.3</v>
      </c>
      <c r="D5" s="16">
        <v>0.3</v>
      </c>
      <c r="E5" s="16">
        <v>0.3</v>
      </c>
      <c r="F5" s="16">
        <v>0.3</v>
      </c>
      <c r="G5" s="16">
        <v>0.3</v>
      </c>
      <c r="H5" s="16">
        <v>0.3</v>
      </c>
      <c r="I5" s="16">
        <v>0.3</v>
      </c>
      <c r="J5" s="16">
        <v>0.3</v>
      </c>
      <c r="K5" s="16">
        <v>0.3</v>
      </c>
      <c r="L5" s="16">
        <v>0.3</v>
      </c>
      <c r="M5" s="16">
        <v>0.3</v>
      </c>
      <c r="N5" s="17">
        <v>0.3</v>
      </c>
      <c r="O5" s="18"/>
      <c r="P5" s="18"/>
      <c r="Q5" s="18"/>
    </row>
    <row r="6">
      <c r="A6" s="12" t="s">
        <v>17</v>
      </c>
      <c r="B6" s="10">
        <v>0.0</v>
      </c>
      <c r="C6" s="10">
        <v>57000.0</v>
      </c>
      <c r="D6" s="10">
        <v>57000.0</v>
      </c>
      <c r="E6" s="10">
        <v>57000.0</v>
      </c>
      <c r="F6" s="10">
        <v>57000.0</v>
      </c>
      <c r="G6" s="10">
        <v>57000.0</v>
      </c>
      <c r="H6" s="10">
        <v>57000.0</v>
      </c>
      <c r="I6" s="10">
        <v>57000.0</v>
      </c>
      <c r="J6" s="10">
        <v>57000.0</v>
      </c>
      <c r="K6" s="10">
        <v>57000.0</v>
      </c>
      <c r="L6" s="10">
        <v>57000.0</v>
      </c>
      <c r="M6" s="10">
        <v>57000.0</v>
      </c>
      <c r="N6" s="10">
        <v>57000.0</v>
      </c>
    </row>
    <row r="7">
      <c r="A7" s="15" t="s">
        <v>18</v>
      </c>
      <c r="B7" s="16">
        <v>0.1</v>
      </c>
      <c r="C7" s="16">
        <v>0.1</v>
      </c>
      <c r="D7" s="16">
        <v>0.1</v>
      </c>
      <c r="E7" s="16">
        <v>0.1</v>
      </c>
      <c r="F7" s="16">
        <v>0.1</v>
      </c>
      <c r="G7" s="16">
        <v>0.1</v>
      </c>
      <c r="H7" s="16">
        <v>0.1</v>
      </c>
      <c r="I7" s="16">
        <v>0.1</v>
      </c>
      <c r="J7" s="16">
        <v>0.1</v>
      </c>
      <c r="K7" s="16">
        <v>0.1</v>
      </c>
      <c r="L7" s="16">
        <v>0.1</v>
      </c>
      <c r="M7" s="16">
        <v>0.1</v>
      </c>
      <c r="N7" s="17">
        <v>0.1</v>
      </c>
      <c r="O7" s="18"/>
      <c r="P7" s="18"/>
      <c r="Q7" s="18"/>
    </row>
    <row r="8">
      <c r="A8" s="19" t="s">
        <v>19</v>
      </c>
      <c r="B8" s="20">
        <f t="shared" ref="B8:N8" si="3">B3+(B5*B4)+B6+(B7*B4)</f>
        <v>200000</v>
      </c>
      <c r="C8" s="20">
        <f t="shared" si="3"/>
        <v>87000</v>
      </c>
      <c r="D8" s="20">
        <f t="shared" si="3"/>
        <v>87000</v>
      </c>
      <c r="E8" s="20">
        <f t="shared" si="3"/>
        <v>87000</v>
      </c>
      <c r="F8" s="20">
        <f t="shared" si="3"/>
        <v>87000</v>
      </c>
      <c r="G8" s="20">
        <f t="shared" si="3"/>
        <v>87000</v>
      </c>
      <c r="H8" s="20">
        <f t="shared" si="3"/>
        <v>88500</v>
      </c>
      <c r="I8" s="20">
        <f t="shared" si="3"/>
        <v>90075</v>
      </c>
      <c r="J8" s="20">
        <f t="shared" si="3"/>
        <v>91728.75</v>
      </c>
      <c r="K8" s="20">
        <f t="shared" si="3"/>
        <v>93465.1875</v>
      </c>
      <c r="L8" s="20">
        <f t="shared" si="3"/>
        <v>95288.44688</v>
      </c>
      <c r="M8" s="20">
        <f t="shared" si="3"/>
        <v>97202.86922</v>
      </c>
      <c r="N8" s="20">
        <f t="shared" si="3"/>
        <v>99213.01268</v>
      </c>
    </row>
    <row r="9">
      <c r="A9" s="21" t="s">
        <v>20</v>
      </c>
      <c r="B9" s="22">
        <f t="shared" ref="B9:N9" si="4">B4-B8</f>
        <v>-200000</v>
      </c>
      <c r="C9" s="22">
        <f t="shared" si="4"/>
        <v>-12000</v>
      </c>
      <c r="D9" s="22">
        <f t="shared" si="4"/>
        <v>-12000</v>
      </c>
      <c r="E9" s="22">
        <f t="shared" si="4"/>
        <v>-12000</v>
      </c>
      <c r="F9" s="22">
        <f t="shared" si="4"/>
        <v>-12000</v>
      </c>
      <c r="G9" s="22">
        <f t="shared" si="4"/>
        <v>-12000</v>
      </c>
      <c r="H9" s="22">
        <f t="shared" si="4"/>
        <v>-9750</v>
      </c>
      <c r="I9" s="22">
        <f t="shared" si="4"/>
        <v>-7387.5</v>
      </c>
      <c r="J9" s="22">
        <f t="shared" si="4"/>
        <v>-4906.875</v>
      </c>
      <c r="K9" s="22">
        <f t="shared" si="4"/>
        <v>-2302.21875</v>
      </c>
      <c r="L9" s="22">
        <f t="shared" si="4"/>
        <v>432.6703125</v>
      </c>
      <c r="M9" s="22">
        <f t="shared" si="4"/>
        <v>3304.303828</v>
      </c>
      <c r="N9" s="23">
        <f t="shared" si="4"/>
        <v>6319.51902</v>
      </c>
    </row>
    <row r="10">
      <c r="A10" s="24" t="s">
        <v>21</v>
      </c>
      <c r="B10" s="25">
        <f t="shared" ref="B10:N10" si="5">B2+B9</f>
        <v>50000</v>
      </c>
      <c r="C10" s="25">
        <f t="shared" si="5"/>
        <v>38000</v>
      </c>
      <c r="D10" s="25">
        <f t="shared" si="5"/>
        <v>26000</v>
      </c>
      <c r="E10" s="25">
        <f t="shared" si="5"/>
        <v>14000</v>
      </c>
      <c r="F10" s="25">
        <f t="shared" si="5"/>
        <v>2000</v>
      </c>
      <c r="G10" s="25">
        <f t="shared" si="5"/>
        <v>-10000</v>
      </c>
      <c r="H10" s="25">
        <f t="shared" si="5"/>
        <v>-19750</v>
      </c>
      <c r="I10" s="25">
        <f t="shared" si="5"/>
        <v>-27137.5</v>
      </c>
      <c r="J10" s="25">
        <f t="shared" si="5"/>
        <v>-32044.375</v>
      </c>
      <c r="K10" s="25">
        <f t="shared" si="5"/>
        <v>-34346.59375</v>
      </c>
      <c r="L10" s="25">
        <f t="shared" si="5"/>
        <v>-33913.92344</v>
      </c>
      <c r="M10" s="25">
        <f t="shared" si="5"/>
        <v>-30609.61961</v>
      </c>
      <c r="N10" s="26">
        <f t="shared" si="5"/>
        <v>-24290.10059</v>
      </c>
    </row>
  </sheetData>
  <conditionalFormatting sqref="B10:N10">
    <cfRule type="cellIs" dxfId="0" priority="1" operator="lessThan">
      <formula>0</formula>
    </cfRule>
  </conditionalFormatting>
  <conditionalFormatting sqref="B10:N10">
    <cfRule type="cellIs" dxfId="1" priority="2" operator="greaterThanOrEqual">
      <formula>0</formula>
    </cfRule>
  </conditionalFormatting>
  <conditionalFormatting sqref="B2:B7 C3:N7">
    <cfRule type="containsBlanks" dxfId="2" priority="3">
      <formula>LEN(TRIM(B2))=0</formula>
    </cfRule>
  </conditionalFormatting>
  <conditionalFormatting sqref="B2:B7 C3:N7">
    <cfRule type="notContainsBlanks" dxfId="3" priority="4">
      <formula>LEN(TRIM(B2))&gt;0</formula>
    </cfRule>
  </conditionalFormatting>
  <drawing r:id="rId1"/>
</worksheet>
</file>