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My Drive\1) Consulting Business &amp; Projects\1) Active Projects\REDF\Financial Health Guidance\Toolkit\(8) Managing Cash Flow &amp; Liquidity\"/>
    </mc:Choice>
  </mc:AlternateContent>
  <xr:revisionPtr revIDLastSave="0" documentId="13_ncr:1_{222206E3-FE4C-4EA8-B6B7-AA23251DB0ED}" xr6:coauthVersionLast="47" xr6:coauthVersionMax="47" xr10:uidLastSave="{00000000-0000-0000-0000-000000000000}"/>
  <bookViews>
    <workbookView xWindow="-28920" yWindow="-120" windowWidth="29040" windowHeight="15720" xr2:uid="{00000000-000D-0000-FFFF-FFFF00000000}"/>
  </bookViews>
  <sheets>
    <sheet name="Instructions" sheetId="15" r:id="rId1"/>
    <sheet name="CF Template" sheetId="11" r:id="rId2"/>
    <sheet name="Glossary" sheetId="12" r:id="rId3"/>
  </sheets>
  <definedNames>
    <definedName name="Google_Sheet_Link_1097013272_37006923" hidden="1">Loan_Start</definedName>
    <definedName name="Google_Sheet_Link_1116166005_37006923" hidden="1">Loan_Years</definedName>
    <definedName name="Google_Sheet_Link_139192203_37006923" hidden="1">Princ</definedName>
    <definedName name="Google_Sheet_Link_1499924667_37006923" hidden="1">Sched_Pay</definedName>
    <definedName name="Google_Sheet_Link_174033399_37006923" hidden="1">Scheduled_Monthly_Payment</definedName>
    <definedName name="Google_Sheet_Link_1798578877_37006923" hidden="1">End_Bal</definedName>
    <definedName name="Google_Sheet_Link_1978458943_37006923" hidden="1">Interest_Rate</definedName>
    <definedName name="Google_Sheet_Link_2031345524_37006923" hidden="1">Beg_Bal</definedName>
    <definedName name="Google_Sheet_Link_2097679484_37006923" hidden="1">Int</definedName>
    <definedName name="Google_Sheet_Link_258287896_37006923" hidden="1">Num_Pmt_Per_Year</definedName>
    <definedName name="Google_Sheet_Link_683110419_37006923" hidden="1">Total_Pay</definedName>
    <definedName name="Google_Sheet_Link_685822451_37006923" hidden="1">Scheduled_Extra_Payments</definedName>
    <definedName name="Google_Sheet_Link_686859637_37006923" hidden="1">Extra_Pay</definedName>
    <definedName name="Google_Sheet_Link_952682847_37006923" hidden="1">Loan_Amount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Huqm0ZuO/o6N9UOvDFbaAB67d32JAT5U0Sf5vlSE974="/>
    </ext>
  </extLst>
</workbook>
</file>

<file path=xl/calcChain.xml><?xml version="1.0" encoding="utf-8"?>
<calcChain xmlns="http://schemas.openxmlformats.org/spreadsheetml/2006/main">
  <c r="H37" i="11" l="1"/>
  <c r="G37" i="11"/>
  <c r="Q37" i="11"/>
  <c r="P37" i="11"/>
  <c r="O37" i="11"/>
  <c r="N37" i="11"/>
  <c r="M37" i="11"/>
  <c r="L37" i="11"/>
  <c r="K37" i="11"/>
  <c r="J37" i="11"/>
  <c r="I37" i="11"/>
  <c r="F37" i="11"/>
  <c r="F36" i="11"/>
  <c r="B13" i="15"/>
  <c r="B14" i="15"/>
  <c r="B15" i="15" s="1"/>
  <c r="B16" i="15" s="1"/>
  <c r="B17" i="15" s="1"/>
  <c r="B18" i="15" s="1"/>
  <c r="B19" i="15" s="1"/>
  <c r="B20" i="15" s="1"/>
  <c r="F82" i="11"/>
  <c r="G81" i="11"/>
  <c r="H81" i="11"/>
  <c r="I81" i="11"/>
  <c r="J81" i="11"/>
  <c r="K81" i="11"/>
  <c r="L81" i="11"/>
  <c r="M81" i="11"/>
  <c r="N81" i="11"/>
  <c r="O81" i="11"/>
  <c r="P81" i="11"/>
  <c r="Q81" i="11"/>
  <c r="R81" i="11"/>
  <c r="F41" i="11"/>
  <c r="F81" i="11"/>
  <c r="Q36" i="11"/>
  <c r="P36" i="11"/>
  <c r="O36" i="11"/>
  <c r="N36" i="11"/>
  <c r="M36" i="11"/>
  <c r="L36" i="11"/>
  <c r="K36" i="11"/>
  <c r="J36" i="11"/>
  <c r="I36" i="11"/>
  <c r="H36" i="11"/>
  <c r="G36" i="11"/>
  <c r="Q68" i="11"/>
  <c r="P68" i="11"/>
  <c r="O68" i="11"/>
  <c r="N68" i="11"/>
  <c r="M68" i="11"/>
  <c r="L68" i="11"/>
  <c r="K68" i="11"/>
  <c r="J68" i="11"/>
  <c r="I68" i="11"/>
  <c r="H68" i="11"/>
  <c r="G68" i="11"/>
  <c r="F68" i="11"/>
  <c r="F69" i="11"/>
  <c r="H69" i="11"/>
  <c r="G69" i="11"/>
  <c r="I69" i="11"/>
  <c r="J69" i="11"/>
  <c r="K69" i="11"/>
  <c r="L69" i="11"/>
  <c r="M69" i="11"/>
  <c r="N69" i="11"/>
  <c r="O69" i="11"/>
  <c r="P69" i="11"/>
  <c r="Q69" i="11"/>
  <c r="F12" i="11"/>
  <c r="D2" i="11" s="1"/>
  <c r="F83" i="11" l="1"/>
  <c r="F84" i="11" s="1"/>
  <c r="F66" i="11" s="1"/>
  <c r="G41" i="11"/>
  <c r="M39" i="11"/>
  <c r="J39" i="11"/>
  <c r="L39" i="11"/>
  <c r="P39" i="11"/>
  <c r="Q39" i="11"/>
  <c r="K39" i="11"/>
  <c r="H39" i="11"/>
  <c r="N39" i="11"/>
  <c r="I39" i="11"/>
  <c r="O39" i="11"/>
  <c r="H41" i="11" l="1"/>
  <c r="F39" i="11"/>
  <c r="I41" i="11" l="1"/>
  <c r="J41" i="11" l="1"/>
  <c r="K41" i="11" l="1"/>
  <c r="L41" i="11" s="1"/>
  <c r="M41" i="11" s="1"/>
  <c r="N41" i="11" l="1"/>
  <c r="O41" i="11" s="1"/>
  <c r="P41" i="11" s="1"/>
  <c r="Q41" i="11" s="1"/>
  <c r="F80" i="11" s="1"/>
  <c r="G82" i="11" s="1"/>
  <c r="P82" i="11" l="1"/>
  <c r="K82" i="11"/>
  <c r="N82" i="11"/>
  <c r="G83" i="11"/>
  <c r="O82" i="11"/>
  <c r="H82" i="11" l="1"/>
  <c r="H83" i="11" s="1"/>
  <c r="G84" i="11"/>
  <c r="G66" i="11" s="1"/>
  <c r="G72" i="11" l="1"/>
  <c r="H84" i="11"/>
  <c r="H66" i="11" s="1"/>
  <c r="I82" i="11"/>
  <c r="I83" i="11" s="1"/>
  <c r="J82" i="11" s="1"/>
  <c r="H72" i="11" l="1"/>
  <c r="J83" i="11"/>
  <c r="J84" i="11" s="1"/>
  <c r="I84" i="11"/>
  <c r="I66" i="11" s="1"/>
  <c r="J66" i="11" l="1"/>
  <c r="J72" i="11" s="1"/>
  <c r="I72" i="11"/>
  <c r="K83" i="11"/>
  <c r="K84" i="11" l="1"/>
  <c r="K66" i="11" s="1"/>
  <c r="K72" i="11" s="1"/>
  <c r="L82" i="11"/>
  <c r="L83" i="11" s="1"/>
  <c r="L84" i="11" l="1"/>
  <c r="L66" i="11" s="1"/>
  <c r="L72" i="11" s="1"/>
  <c r="M82" i="11"/>
  <c r="M83" i="11" s="1"/>
  <c r="M84" i="11" s="1"/>
  <c r="M66" i="11" l="1"/>
  <c r="M72" i="11" s="1"/>
  <c r="N83" i="11"/>
  <c r="N84" i="11" s="1"/>
  <c r="N66" i="11" l="1"/>
  <c r="N72" i="11" s="1"/>
  <c r="O83" i="11"/>
  <c r="O84" i="11" s="1"/>
  <c r="O66" i="11" l="1"/>
  <c r="O72" i="11" s="1"/>
  <c r="P83" i="11"/>
  <c r="P84" i="11" l="1"/>
  <c r="P66" i="11" s="1"/>
  <c r="P72" i="11" s="1"/>
  <c r="Q82" i="11"/>
  <c r="Q83" i="11"/>
  <c r="Q84" i="11" s="1"/>
  <c r="Q66" i="11" l="1"/>
  <c r="Q72" i="11" s="1"/>
  <c r="E35" i="11"/>
  <c r="E67" i="11" s="1"/>
  <c r="E83" i="11" s="1"/>
  <c r="G12" i="11" l="1"/>
  <c r="H12" i="11" s="1"/>
  <c r="I12" i="11" s="1"/>
  <c r="J12" i="11" s="1"/>
  <c r="K12" i="11" s="1"/>
  <c r="L12" i="11" s="1"/>
  <c r="M12" i="11" s="1"/>
  <c r="N12" i="11" s="1"/>
  <c r="O12" i="11" s="1"/>
  <c r="P12" i="11" s="1"/>
  <c r="Q12" i="11" s="1"/>
  <c r="E2" i="11" s="1"/>
  <c r="G39" i="11" l="1"/>
  <c r="G74" i="11" s="1"/>
  <c r="L74" i="11" l="1"/>
  <c r="H74" i="11"/>
  <c r="K74" i="11"/>
  <c r="J74" i="11"/>
  <c r="P74" i="11"/>
  <c r="O74" i="11"/>
  <c r="Q74" i="11"/>
  <c r="N74" i="11"/>
  <c r="M74" i="11"/>
  <c r="I74" i="11"/>
  <c r="F72" i="11" l="1"/>
  <c r="F74" i="11" s="1"/>
  <c r="F77" i="11" l="1"/>
  <c r="F14" i="11" s="1"/>
  <c r="G13" i="11" s="1"/>
  <c r="F75" i="11"/>
  <c r="G75" i="11" s="1"/>
  <c r="H75" i="11" s="1"/>
  <c r="I75" i="11" s="1"/>
  <c r="J75" i="11" s="1"/>
  <c r="K75" i="11" s="1"/>
  <c r="L75" i="11" s="1"/>
  <c r="M75" i="11" s="1"/>
  <c r="N75" i="11" s="1"/>
  <c r="O75" i="11" s="1"/>
  <c r="P75" i="11" s="1"/>
  <c r="Q75" i="11" s="1"/>
  <c r="G77" i="11" l="1"/>
  <c r="G14" i="11" l="1"/>
  <c r="H13" i="11" s="1"/>
  <c r="H77" i="11" s="1"/>
  <c r="H14" i="11" l="1"/>
  <c r="I13" i="11" s="1"/>
  <c r="I77" i="11" s="1"/>
  <c r="I14" i="11" l="1"/>
  <c r="J13" i="11" s="1"/>
  <c r="J77" i="11" s="1"/>
  <c r="J14" i="11" s="1"/>
  <c r="K13" i="11" s="1"/>
  <c r="K77" i="11" s="1"/>
  <c r="K14" i="11" s="1"/>
  <c r="L13" i="11" s="1"/>
  <c r="L77" i="11" l="1"/>
  <c r="L14" i="11" s="1"/>
  <c r="M13" i="11" s="1"/>
  <c r="M77" i="11" l="1"/>
  <c r="M14" i="11" s="1"/>
  <c r="N13" i="11" s="1"/>
  <c r="N77" i="11" l="1"/>
  <c r="N14" i="11" s="1"/>
  <c r="O13" i="11" s="1"/>
  <c r="O77" i="11" l="1"/>
  <c r="O14" i="11" s="1"/>
  <c r="P13" i="11" s="1"/>
  <c r="P77" i="11" l="1"/>
  <c r="P14" i="11" s="1"/>
  <c r="Q13" i="11" s="1"/>
  <c r="Q77" i="11" l="1"/>
  <c r="Q1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 Payne</author>
  </authors>
  <commentList>
    <comment ref="B5" authorId="0" shapeId="0" xr:uid="{1D4C961B-3A0E-4B09-A6D1-4D877C384EC4}">
      <text>
        <r>
          <rPr>
            <sz val="9"/>
            <color indexed="81"/>
            <rFont val="Tahoma"/>
            <family val="2"/>
          </rPr>
          <t>Use the drop-downs to the right to select the month and year that will be at the start your 12-month cash flow projection</t>
        </r>
      </text>
    </comment>
    <comment ref="G5" authorId="0" shapeId="0" xr:uid="{0B668CFD-3B41-4AFE-9AB7-B69689F8D454}">
      <text>
        <r>
          <rPr>
            <sz val="9"/>
            <color indexed="81"/>
            <rFont val="Tahoma"/>
            <family val="2"/>
          </rPr>
          <t xml:space="preserve">OPTIONAL: Enter the terms for a loan that you plan to receive during the months covered in these projections. The cash flows will automatically popuate in the model. </t>
        </r>
      </text>
    </comment>
    <comment ref="B8" authorId="0" shapeId="0" xr:uid="{1D78E750-13CC-4E66-B3C3-58D0F84CA69B}">
      <text>
        <r>
          <rPr>
            <sz val="9"/>
            <color indexed="81"/>
            <rFont val="Tahoma"/>
            <family val="2"/>
          </rPr>
          <t>OPTIONAL: Enter the terms for a NEW line of credit that you plan to draw on during the months in your cash flow projections.</t>
        </r>
      </text>
    </comment>
    <comment ref="G8" authorId="0" shapeId="0" xr:uid="{A914BF5E-B3DB-4165-8F2A-B569FB707267}">
      <text>
        <r>
          <rPr>
            <sz val="9"/>
            <color indexed="81"/>
            <rFont val="Tahoma"/>
            <family val="2"/>
          </rPr>
          <t xml:space="preserve">OPTIONAL: Enter the terms for a loan that you plan to receive during the months covered in these projections. The cash flows will automatically popuate in the model. </t>
        </r>
      </text>
    </comment>
    <comment ref="E35" authorId="0" shapeId="0" xr:uid="{1845A36B-A312-4A79-BDA7-F4034957C676}">
      <text>
        <r>
          <rPr>
            <sz val="9"/>
            <color indexed="81"/>
            <rFont val="Tahoma"/>
            <family val="2"/>
          </rPr>
          <t xml:space="preserve">If "ERROR" appears in this cell, then you've either overdrawn (exceeded credit limit) or overpaid (repaid more than you've drawn) for the new LOC. Review Steps 6, 7, and 8. 
</t>
        </r>
      </text>
    </comment>
    <comment ref="E67" authorId="0" shapeId="0" xr:uid="{A9B5FCD5-6B10-4D90-BF17-EA3BF6C79434}">
      <text>
        <r>
          <rPr>
            <sz val="9"/>
            <color indexed="81"/>
            <rFont val="Tahoma"/>
            <family val="2"/>
          </rPr>
          <t xml:space="preserve">If "ERROR" appears in this cell, then you've either overdrawn (exceeded credit limit) or overpaid (repaid more than you've drawn) for the new LOC. Review Steps 6, 7, and 8. 
</t>
        </r>
      </text>
    </comment>
    <comment ref="E83" authorId="0" shapeId="0" xr:uid="{43115422-31B0-4F0A-BF36-1E3DC272A7FB}">
      <text>
        <r>
          <rPr>
            <sz val="9"/>
            <color indexed="81"/>
            <rFont val="Tahoma"/>
            <family val="2"/>
          </rPr>
          <t xml:space="preserve">If "ERROR" appears in this cell, then you've either overdrawn (exceeded credit limit) or overpaid (repaid more than you've drawn) for the new LOC. Review Steps 6, 7, and 8. 
</t>
        </r>
      </text>
    </comment>
  </commentList>
</comments>
</file>

<file path=xl/sharedStrings.xml><?xml version="1.0" encoding="utf-8"?>
<sst xmlns="http://schemas.openxmlformats.org/spreadsheetml/2006/main" count="195" uniqueCount="157">
  <si>
    <t>Beginning Cash Balance</t>
  </si>
  <si>
    <t>Total Cash Inflows</t>
  </si>
  <si>
    <t>Investing Activities</t>
  </si>
  <si>
    <t>Operating Activities</t>
  </si>
  <si>
    <t>Cost of Sales</t>
  </si>
  <si>
    <t>Labor</t>
  </si>
  <si>
    <t>Taxes</t>
  </si>
  <si>
    <t>Financing Activities</t>
  </si>
  <si>
    <t>Dividends Paid (if applicable)</t>
  </si>
  <si>
    <t>Total Cash Outflows</t>
  </si>
  <si>
    <t>Net Cash Flow</t>
  </si>
  <si>
    <t>Ending Cash Balance</t>
  </si>
  <si>
    <t>Cash Inflows:</t>
  </si>
  <si>
    <t>Cash Outflows:</t>
  </si>
  <si>
    <t>Inventory Additions to Balance Sheet</t>
  </si>
  <si>
    <t>Cash Flow Projections Template Instructions</t>
  </si>
  <si>
    <t>•</t>
  </si>
  <si>
    <t>Steps</t>
  </si>
  <si>
    <t>Directions</t>
  </si>
  <si>
    <t xml:space="preserve">Account for increases or decreases in each line item over the next 11 months. For example, note whether you expect A/R, debt service payments, etc. to vary in a certain month. </t>
  </si>
  <si>
    <t>Cash Flow Projections Template Glossary</t>
  </si>
  <si>
    <t>Line Item Title</t>
  </si>
  <si>
    <t>Definition</t>
  </si>
  <si>
    <t>12-Month Cash Flow Forecast</t>
  </si>
  <si>
    <t>Payments from government agencies</t>
  </si>
  <si>
    <t>Income or revenue from from sales</t>
  </si>
  <si>
    <t>Collected accounts receivable</t>
  </si>
  <si>
    <t>Donations</t>
  </si>
  <si>
    <t>Grants</t>
  </si>
  <si>
    <t>Other Cash Inflows from operating activities</t>
  </si>
  <si>
    <t>Sale of equipment, vehicles, or property</t>
  </si>
  <si>
    <t>Proceeds from sale of investments (e.g., stocks, etc.)</t>
  </si>
  <si>
    <t>Other Cash Inflows from investing activities</t>
  </si>
  <si>
    <t>Other Cash Inflows from financing activities</t>
  </si>
  <si>
    <t>Rent</t>
  </si>
  <si>
    <t>Utilities</t>
  </si>
  <si>
    <t>Insurance</t>
  </si>
  <si>
    <t>Software &amp; technology</t>
  </si>
  <si>
    <t>Cash released from restrictions</t>
  </si>
  <si>
    <r>
      <t xml:space="preserve">Proceeds from </t>
    </r>
    <r>
      <rPr>
        <b/>
        <i/>
        <u/>
        <sz val="11"/>
        <color rgb="FF000000"/>
        <rFont val="Calibri"/>
        <family val="2"/>
      </rPr>
      <t>existing</t>
    </r>
    <r>
      <rPr>
        <sz val="11"/>
        <color rgb="FF000000"/>
        <rFont val="Calibri"/>
        <family val="2"/>
      </rPr>
      <t xml:space="preserve"> loans </t>
    </r>
  </si>
  <si>
    <r>
      <t xml:space="preserve">Repayments of </t>
    </r>
    <r>
      <rPr>
        <b/>
        <i/>
        <u/>
        <sz val="11"/>
        <color rgb="FF000000"/>
        <rFont val="Calibri"/>
        <family val="2"/>
      </rPr>
      <t>existing</t>
    </r>
    <r>
      <rPr>
        <sz val="11"/>
        <color rgb="FF000000"/>
        <rFont val="Calibri"/>
        <family val="2"/>
      </rPr>
      <t xml:space="preserve"> loans</t>
    </r>
  </si>
  <si>
    <t>Month</t>
  </si>
  <si>
    <r>
      <t xml:space="preserve">Draw on </t>
    </r>
    <r>
      <rPr>
        <b/>
        <i/>
        <u/>
        <sz val="11"/>
        <color rgb="FF000000"/>
        <rFont val="Calibri"/>
        <family val="2"/>
      </rPr>
      <t>new</t>
    </r>
    <r>
      <rPr>
        <sz val="11"/>
        <color rgb="FF000000"/>
        <rFont val="Calibri"/>
        <family val="2"/>
      </rPr>
      <t xml:space="preserve"> line of credit</t>
    </r>
  </si>
  <si>
    <r>
      <t xml:space="preserve">Proceeds from </t>
    </r>
    <r>
      <rPr>
        <b/>
        <i/>
        <u/>
        <sz val="11"/>
        <color rgb="FF000000"/>
        <rFont val="Calibri"/>
        <family val="2"/>
      </rPr>
      <t>new</t>
    </r>
    <r>
      <rPr>
        <sz val="11"/>
        <color rgb="FF000000"/>
        <rFont val="Calibri"/>
        <family val="2"/>
      </rPr>
      <t xml:space="preserve"> loan #1</t>
    </r>
  </si>
  <si>
    <r>
      <t xml:space="preserve">Proceeds from </t>
    </r>
    <r>
      <rPr>
        <b/>
        <i/>
        <u/>
        <sz val="11"/>
        <color rgb="FF000000"/>
        <rFont val="Calibri"/>
        <family val="2"/>
      </rPr>
      <t>new</t>
    </r>
    <r>
      <rPr>
        <sz val="11"/>
        <color rgb="FF000000"/>
        <rFont val="Calibri"/>
        <family val="2"/>
      </rPr>
      <t xml:space="preserve"> loan #2</t>
    </r>
  </si>
  <si>
    <t>Month # ---&gt;</t>
  </si>
  <si>
    <t>Year</t>
  </si>
  <si>
    <t>Select month that will be first month of your Cash Flow Projections</t>
  </si>
  <si>
    <t>Credit limit
($)</t>
  </si>
  <si>
    <r>
      <t xml:space="preserve">Repayments on </t>
    </r>
    <r>
      <rPr>
        <b/>
        <i/>
        <u/>
        <sz val="11"/>
        <color rgb="FF000000"/>
        <rFont val="Calibri"/>
        <family val="2"/>
      </rPr>
      <t>existing</t>
    </r>
    <r>
      <rPr>
        <sz val="11"/>
        <color rgb="FF000000"/>
        <rFont val="Calibri"/>
        <family val="2"/>
      </rPr>
      <t xml:space="preserve"> line(s) of credit</t>
    </r>
  </si>
  <si>
    <r>
      <t xml:space="preserve">Draw on </t>
    </r>
    <r>
      <rPr>
        <b/>
        <i/>
        <u/>
        <sz val="11"/>
        <color rgb="FF000000"/>
        <rFont val="Calibri"/>
        <family val="2"/>
      </rPr>
      <t>existing</t>
    </r>
    <r>
      <rPr>
        <sz val="11"/>
        <color rgb="FF000000"/>
        <rFont val="Calibri"/>
        <family val="2"/>
      </rPr>
      <t xml:space="preserve"> line(s) of credit</t>
    </r>
  </si>
  <si>
    <r>
      <t xml:space="preserve">Repayment of </t>
    </r>
    <r>
      <rPr>
        <b/>
        <i/>
        <u/>
        <sz val="11"/>
        <color rgb="FF000000"/>
        <rFont val="Calibri"/>
        <family val="2"/>
      </rPr>
      <t>new</t>
    </r>
    <r>
      <rPr>
        <sz val="11"/>
        <color rgb="FF000000"/>
        <rFont val="Calibri"/>
        <family val="2"/>
      </rPr>
      <t xml:space="preserve"> loan #1</t>
    </r>
  </si>
  <si>
    <r>
      <t xml:space="preserve">Repayment of </t>
    </r>
    <r>
      <rPr>
        <b/>
        <i/>
        <u/>
        <sz val="11"/>
        <color rgb="FF000000"/>
        <rFont val="Calibri"/>
        <family val="2"/>
      </rPr>
      <t>new</t>
    </r>
    <r>
      <rPr>
        <sz val="11"/>
        <color rgb="FF000000"/>
        <rFont val="Calibri"/>
        <family val="2"/>
      </rPr>
      <t xml:space="preserve"> loan #2</t>
    </r>
  </si>
  <si>
    <t>APR
(%)</t>
  </si>
  <si>
    <t>Repayment Term (Months) (Max 24)</t>
  </si>
  <si>
    <t>Amount borrowed
($)</t>
  </si>
  <si>
    <t>Month Acquired (min 1, max 12)</t>
  </si>
  <si>
    <r>
      <t xml:space="preserve">Enter terms for </t>
    </r>
    <r>
      <rPr>
        <b/>
        <i/>
        <u/>
        <sz val="10"/>
        <color theme="3"/>
        <rFont val="Calibri"/>
        <family val="2"/>
      </rPr>
      <t>new</t>
    </r>
    <r>
      <rPr>
        <b/>
        <sz val="10"/>
        <color theme="3"/>
        <rFont val="Calibri"/>
        <family val="2"/>
      </rPr>
      <t xml:space="preserve"> line of credit</t>
    </r>
  </si>
  <si>
    <r>
      <t xml:space="preserve">Enter terms for </t>
    </r>
    <r>
      <rPr>
        <b/>
        <i/>
        <u/>
        <sz val="10"/>
        <color theme="3"/>
        <rFont val="Calibri"/>
        <family val="2"/>
      </rPr>
      <t>new</t>
    </r>
    <r>
      <rPr>
        <b/>
        <sz val="10"/>
        <color theme="3"/>
        <rFont val="Calibri"/>
        <family val="2"/>
      </rPr>
      <t xml:space="preserve"> loan #2</t>
    </r>
  </si>
  <si>
    <r>
      <t xml:space="preserve">Enter terms for </t>
    </r>
    <r>
      <rPr>
        <b/>
        <i/>
        <u/>
        <sz val="10"/>
        <color theme="3"/>
        <rFont val="Calibri"/>
        <family val="2"/>
      </rPr>
      <t>new</t>
    </r>
    <r>
      <rPr>
        <b/>
        <sz val="10"/>
        <color theme="3"/>
        <rFont val="Calibri"/>
        <family val="2"/>
      </rPr>
      <t xml:space="preserve"> loan #1</t>
    </r>
  </si>
  <si>
    <t xml:space="preserve">Cash Flow Projections </t>
  </si>
  <si>
    <r>
      <t>Operating Activities</t>
    </r>
    <r>
      <rPr>
        <i/>
        <sz val="11"/>
        <color rgb="FF000000"/>
        <rFont val="Calibri"/>
        <family val="2"/>
      </rPr>
      <t xml:space="preserve"> - Cash your ESE receives from core operations of delivering services, producing goods, and managing programs</t>
    </r>
  </si>
  <si>
    <r>
      <t>Investing Activities</t>
    </r>
    <r>
      <rPr>
        <i/>
        <sz val="11"/>
        <color rgb="FF000000"/>
        <rFont val="Calibri"/>
        <family val="2"/>
      </rPr>
      <t xml:space="preserve"> - Cash your ESE receives from the sale of long-term assets or investments </t>
    </r>
  </si>
  <si>
    <r>
      <t>Financing Activities</t>
    </r>
    <r>
      <rPr>
        <i/>
        <sz val="11"/>
        <color rgb="FF000000"/>
        <rFont val="Calibri"/>
        <family val="2"/>
      </rPr>
      <t xml:space="preserve"> - Cash your ESE receives from borrowing or investing partners that are helping the ESE to fund or stabilize the business</t>
    </r>
  </si>
  <si>
    <t>Cash Inflows</t>
  </si>
  <si>
    <t>Cash Outflows</t>
  </si>
  <si>
    <t>All cells are locked except for cells shaded in light orange. To unlock, go to "Review" -&gt; "Unprotect Sheet" and enter "Unlock" when prompted.</t>
  </si>
  <si>
    <t>Modify cells shaded in light orange only</t>
  </si>
  <si>
    <t>Cumulative Net Cash Flow</t>
  </si>
  <si>
    <t>Repayments on new LOC</t>
  </si>
  <si>
    <t>Average LOC Balance</t>
  </si>
  <si>
    <t>LOC Balance at end of month</t>
  </si>
  <si>
    <r>
      <rPr>
        <i/>
        <sz val="10"/>
        <color rgb="FF000000"/>
        <rFont val="Calibri"/>
        <family val="2"/>
      </rPr>
      <t>Additional</t>
    </r>
    <r>
      <rPr>
        <sz val="10"/>
        <color rgb="FF000000"/>
        <rFont val="Calibri"/>
        <family val="2"/>
      </rPr>
      <t xml:space="preserve"> principal repayments on </t>
    </r>
    <r>
      <rPr>
        <b/>
        <i/>
        <u/>
        <sz val="10"/>
        <color rgb="FF000000"/>
        <rFont val="Calibri"/>
        <family val="2"/>
      </rPr>
      <t>new</t>
    </r>
    <r>
      <rPr>
        <sz val="10"/>
        <color rgb="FF000000"/>
        <rFont val="Calibri"/>
        <family val="2"/>
      </rPr>
      <t xml:space="preserve"> LOC</t>
    </r>
  </si>
  <si>
    <t>First month of LOC Draw</t>
  </si>
  <si>
    <t>Other Cash Outflows from Financing Activities</t>
  </si>
  <si>
    <t>Other Cash Outflows from Investments</t>
  </si>
  <si>
    <t>Other Cash Outflows from Operating Activities</t>
  </si>
  <si>
    <t>Transportation</t>
  </si>
  <si>
    <t>Supportive services</t>
  </si>
  <si>
    <t>Marketing</t>
  </si>
  <si>
    <t>Purchase of equipment, vehicles, or property</t>
  </si>
  <si>
    <t>Purchase of investments (e.g., stocks, etc.)</t>
  </si>
  <si>
    <r>
      <t xml:space="preserve">Operating Activities </t>
    </r>
    <r>
      <rPr>
        <i/>
        <sz val="11"/>
        <color rgb="FF000000"/>
        <rFont val="Calibri"/>
        <family val="2"/>
      </rPr>
      <t>- Cash outflows to run core operations of the ESE (staffing, programs, and administration)</t>
    </r>
  </si>
  <si>
    <r>
      <t xml:space="preserve">Financing Activities </t>
    </r>
    <r>
      <rPr>
        <i/>
        <sz val="11"/>
        <color rgb="FF000000"/>
        <rFont val="Calibri"/>
        <family val="2"/>
      </rPr>
      <t>- Cash outflows to repay principal on loans, make interest payments, or return capital to investors</t>
    </r>
  </si>
  <si>
    <r>
      <t>Investing Activities</t>
    </r>
    <r>
      <rPr>
        <i/>
        <sz val="11"/>
        <color rgb="FF000000"/>
        <rFont val="Calibri"/>
        <family val="2"/>
      </rPr>
      <t xml:space="preserve"> - Cash outflows to acquire long-term assets (like property or equipment, or investments not intended for immediate use)</t>
    </r>
  </si>
  <si>
    <r>
      <t xml:space="preserve">Balance for </t>
    </r>
    <r>
      <rPr>
        <b/>
        <i/>
        <u/>
        <sz val="10"/>
        <color rgb="FF000000"/>
        <rFont val="Arial"/>
        <family val="2"/>
        <scheme val="minor"/>
      </rPr>
      <t>new</t>
    </r>
    <r>
      <rPr>
        <b/>
        <i/>
        <sz val="10"/>
        <color rgb="FF000000"/>
        <rFont val="Arial"/>
        <family val="2"/>
        <scheme val="minor"/>
      </rPr>
      <t xml:space="preserve"> </t>
    </r>
    <r>
      <rPr>
        <b/>
        <sz val="10"/>
        <color rgb="FF000000"/>
        <rFont val="Arial"/>
        <family val="2"/>
        <scheme val="minor"/>
      </rPr>
      <t>Line of Credit (LOC)</t>
    </r>
  </si>
  <si>
    <t>Repayment Term (Months) 
(Max 360)</t>
  </si>
  <si>
    <t>Jan</t>
  </si>
  <si>
    <t>Assumptions, Rationale, Notes</t>
  </si>
  <si>
    <t>Notes and things to keep in mind:</t>
  </si>
  <si>
    <r>
      <t xml:space="preserve">Payments on </t>
    </r>
    <r>
      <rPr>
        <b/>
        <i/>
        <u/>
        <sz val="11"/>
        <color rgb="FF000000"/>
        <rFont val="Calibri"/>
        <family val="2"/>
      </rPr>
      <t>new</t>
    </r>
    <r>
      <rPr>
        <sz val="11"/>
        <color rgb="FF000000"/>
        <rFont val="Calibri"/>
        <family val="2"/>
      </rPr>
      <t xml:space="preserve"> line of credit (interest &amp; principal)</t>
    </r>
  </si>
  <si>
    <t>Draws on new LOC</t>
  </si>
  <si>
    <t>*The "CF Template" worksheet is locked to ensure that protected cells aren't accidentally changed. See guidance at the top of that worksheet if you wish to unlock it.</t>
  </si>
  <si>
    <t xml:space="preserve">Be as realistic as possible </t>
  </si>
  <si>
    <t>Enter the month and year that will serve as "Month #1" of your 12-month cash flow projections.</t>
  </si>
  <si>
    <t>Enter the cash balance as stated on your most recent month-end balance sheet. This should be the balance sheet for the month preceding "Month #1" of these cash flow projections.</t>
  </si>
  <si>
    <r>
      <t xml:space="preserve">Enter your projected </t>
    </r>
    <r>
      <rPr>
        <i/>
        <sz val="11"/>
        <color rgb="FF000000"/>
        <rFont val="Calibri"/>
        <family val="2"/>
      </rPr>
      <t>Cash Inflows</t>
    </r>
    <r>
      <rPr>
        <sz val="11"/>
        <color rgb="FF000000"/>
        <rFont val="Calibri"/>
        <family val="2"/>
      </rPr>
      <t>. These fall under Operating Activities, Investing Activities, and Financing Activities. For specific guidance on what's included in these categories, see the "Glossary" tab.</t>
    </r>
  </si>
  <si>
    <r>
      <t xml:space="preserve">Enter your projected </t>
    </r>
    <r>
      <rPr>
        <i/>
        <sz val="11"/>
        <color rgb="FF000000"/>
        <rFont val="Calibri"/>
        <family val="2"/>
      </rPr>
      <t>Cash Outflows</t>
    </r>
    <r>
      <rPr>
        <sz val="11"/>
        <color rgb="FF000000"/>
        <rFont val="Calibri"/>
        <family val="2"/>
      </rPr>
      <t>. These fall under Operating Activities, Investing Activities, and Financing Activities. For specific guidance on what's included in these categories, see the "Glossary" tab.</t>
    </r>
  </si>
  <si>
    <t>On the "CF Template" tab, only enter values in the cells highlighted light orange. Once you input a value it will show up in a blue text color. Do not change any other cells.*</t>
  </si>
  <si>
    <t>Review your monthly Ending Cash Balance. If you have cash shortfalls or if your Ending Cash Balance falls below your ESE's liquidity targets, you will need to consider the strategies outlined in "Managing Liquidity and Cash Flow"</t>
  </si>
  <si>
    <t>One approach for addressing cash shortfalls is by drawing on a Line of Credit (LOC). If you don't currently have an LOC, you can model a new LOC by entering the expected terms here.</t>
  </si>
  <si>
    <t>After you have entered the terms for a new LOC, enter the planned draw on the LOC. The model will automatically add payments of interest and principal to the cash flows.</t>
  </si>
  <si>
    <r>
      <t xml:space="preserve">If needed, you can include </t>
    </r>
    <r>
      <rPr>
        <i/>
        <sz val="11"/>
        <color rgb="FF000000"/>
        <rFont val="Calibri"/>
        <family val="2"/>
      </rPr>
      <t>additional</t>
    </r>
    <r>
      <rPr>
        <sz val="11"/>
        <color rgb="FF000000"/>
        <rFont val="Calibri"/>
        <family val="2"/>
      </rPr>
      <t xml:space="preserve"> repayments of principal for the new LOC beyond what is automatically modeled. Only do this to repay amounts that you have already drawn if you wish to avoid interest rate charges.</t>
    </r>
  </si>
  <si>
    <t>Optionally, you may model the affect of additional loans on your cash flows. If you wish to do so, enter the terms for the loans in these boxes.</t>
  </si>
  <si>
    <t>Income or revenue from sales</t>
  </si>
  <si>
    <t>Cash your ESE receives from selling products or services as part of your mission.</t>
  </si>
  <si>
    <t>Cash received from contracts, reimbursements, or grants from local, state, or federal agencies.</t>
  </si>
  <si>
    <t>Payments you are receiving now from past invoices you've already sent.</t>
  </si>
  <si>
    <t>Cash from foundations, governments, or other funders</t>
  </si>
  <si>
    <t>Cash from individual or corporate donors that is typically unrestricted.</t>
  </si>
  <si>
    <t>Cash that was previously restricted and is now available to use because the conditions were met.</t>
  </si>
  <si>
    <t>Any other operating cash you receive, such as rental income or service fees not listed above.</t>
  </si>
  <si>
    <t>Cash received from selling long-term physical assets your ESE no longer needs.</t>
  </si>
  <si>
    <t>Cash received from selling long-term financial investments or reserves.</t>
  </si>
  <si>
    <t>Any other cash from investment-related activity not listed above (e.g., returns of long-term deposits).</t>
  </si>
  <si>
    <t>Proceeds from existing loans</t>
  </si>
  <si>
    <t>Cash received from previously approved loans you are drawing down.</t>
  </si>
  <si>
    <t>Draw on existing line(s) of credit</t>
  </si>
  <si>
    <t>Draw on new line of credit</t>
  </si>
  <si>
    <t>Cash you’re drawing from a credit line you already have access to.</t>
  </si>
  <si>
    <t>Cash received from the new line of credit.</t>
  </si>
  <si>
    <t>Proceeds from new loan #1</t>
  </si>
  <si>
    <t>Proceeds from new loan #2</t>
  </si>
  <si>
    <t>Any other cash received through borrowing or capital support not listed above (e.g., board reserve transfers, investor contributions).</t>
  </si>
  <si>
    <t>Direct costs related to producing or delivering your ESE’s products or services (e.g., materials, supplies).</t>
  </si>
  <si>
    <t>Utiliites</t>
  </si>
  <si>
    <t>Wages, salaries, and benefits paid to employees (both transitional workers and staff, if not separated elsewhere).</t>
  </si>
  <si>
    <t>Cash spent on wraparound supports like case management, coaching, stipends, or referrals.</t>
  </si>
  <si>
    <t>Payments for facilities used for operations like offices, storefronts, or warehouses.</t>
  </si>
  <si>
    <t>Costs for electricity, water, internet, phones, and other ongoing facility expenses.</t>
  </si>
  <si>
    <t>Any payroll taxes, sales tax, or other required government payments.</t>
  </si>
  <si>
    <t>Payments for liability, vehicle, workers' comp, and other business-related insurance policies.</t>
  </si>
  <si>
    <t>Subscriptions and licenses for software or digital tools used in operations (e.g., QuickBooks, CRM, payroll systems).</t>
  </si>
  <si>
    <t>Costs for fuel, vehicle maintenance, rideshares, or transit passes related to program or business operations.</t>
  </si>
  <si>
    <t>Inventory additions to balance sheet</t>
  </si>
  <si>
    <t>Other cash outflows from operating activities</t>
  </si>
  <si>
    <t>Spending on branding, advertising, website, social media, or customer acquisition.</t>
  </si>
  <si>
    <t>Cash used to purchase inventory you’re storing for future use or sale.</t>
  </si>
  <si>
    <t>Any other regular expenses tied to running your ESE not listed above.</t>
  </si>
  <si>
    <t>Spending on long-term physical assets like vans, machinery, or facility upgrades.</t>
  </si>
  <si>
    <t>Cash moved into long-term financial assets or investment accounts.</t>
  </si>
  <si>
    <t>Any other non-operating, long-term cash uses (e.g., deposits for future equipment).</t>
  </si>
  <si>
    <t>Repayments of existing loans</t>
  </si>
  <si>
    <t>Payments toward principal and/or interest on loans your ESE already has in place.</t>
  </si>
  <si>
    <t>Repayments on existing line(s) of credit</t>
  </si>
  <si>
    <t>Repaying draws you’ve made from a credit line that’s already active.</t>
  </si>
  <si>
    <t>Payments on new line of credit (interest &amp; principal)</t>
  </si>
  <si>
    <t>Additional principal repayments on new LOC</t>
  </si>
  <si>
    <t>Optional extra payments on the new credit line beyond what’s required.</t>
  </si>
  <si>
    <t>Repayment of new loan #1</t>
  </si>
  <si>
    <t>Repayment of new loan #2</t>
  </si>
  <si>
    <t>Payments made to investors if your ESE is structured as a for-profit or hybrid model that shares profits.</t>
  </si>
  <si>
    <t>Any other capital or debt-related payments not listed above (e.g., board-approved reserve transfers).</t>
  </si>
  <si>
    <t>This line is automatically calculated. Make adjustments to this by adjusting "Amount Borrowed" and "Month Acquired" for the corresponding loan.</t>
  </si>
  <si>
    <t>This line is automatically calculated. Make adjustments to this by changing the "APR" and "Repayment Term" for the corresponding loan.</t>
  </si>
  <si>
    <t>This line is automatically calculated. Make adjustments to this by changing the "APR" and "Repayment Term" for the new LOC.</t>
  </si>
  <si>
    <t>Yellow numbered circles like this one          on the "CF Template" tab align with the steps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</si>
</sst>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1" formatCode="_(* #,##0_);_(* \(#,##0\);_(* &quot;-&quot;_);_(@_)"/>
    <numFmt numFmtId="44" formatCode="_(&quot;$&quot;* #,##0.00_);_(&quot;$&quot;* \(#,##0.00\);_(&quot;$&quot;* &quot;-&quot;??_);_(@_)"/>
    <numFmt numFmtId="43" formatCode="_(* #,##0.00_);_(* \(#,##0.00\);_(* &quot;-&quot;??_);_(@_)"/>
    <numFmt numFmtId="164" formatCode="\(#\)"/>
    <numFmt numFmtId="165" formatCode="[$-409]mmm\-yy;@"/>
    <numFmt numFmtId="166" formatCode="_(&quot;$&quot;* #,##0_);_(&quot;$&quot;* \(#,##0\);_(&quot;$&quot;* &quot;-&quot;??_);_(@_)"/>
    <numFmt numFmtId="167" formatCode="mmm\ yyyy"/>
    <numFmt numFmtId="168" formatCode="_(* #,##0_);_(* \(#,##0\);_(* &quot;-&quot;??_);_(@_)"/>
  </numFmts>
  <fonts count="49" x14ac:knownFonts="1">
    <font>
      <sz val="10"/>
      <color rgb="FF000000"/>
      <name val="Arial"/>
      <scheme val="minor"/>
    </font>
    <font>
      <sz val="11"/>
      <color theme="1"/>
      <name val="Arial"/>
      <family val="2"/>
      <scheme val="minor"/>
    </font>
    <font>
      <sz val="11"/>
      <color theme="1"/>
      <name val="Arial"/>
      <family val="2"/>
      <scheme val="minor"/>
    </font>
    <font>
      <sz val="10"/>
      <color rgb="FF000000"/>
      <name val="Arial"/>
      <family val="2"/>
    </font>
    <font>
      <sz val="11"/>
      <color theme="1"/>
      <name val="Arial"/>
      <family val="2"/>
    </font>
    <font>
      <sz val="11"/>
      <color theme="1"/>
      <name val="Calibri"/>
      <family val="2"/>
    </font>
    <font>
      <b/>
      <sz val="11"/>
      <color theme="1"/>
      <name val="Calibri"/>
      <family val="2"/>
    </font>
    <font>
      <sz val="11"/>
      <name val="Calibri"/>
      <family val="2"/>
    </font>
    <font>
      <b/>
      <sz val="11"/>
      <color rgb="FFFFFFFF"/>
      <name val="Calibri"/>
      <family val="2"/>
    </font>
    <font>
      <sz val="11"/>
      <color rgb="FF000000"/>
      <name val="Calibri"/>
      <family val="2"/>
    </font>
    <font>
      <sz val="9"/>
      <name val="Arial"/>
      <family val="2"/>
    </font>
    <font>
      <sz val="9"/>
      <name val="Arial"/>
      <family val="2"/>
    </font>
    <font>
      <b/>
      <sz val="12"/>
      <color rgb="FF000000"/>
      <name val="Calibri"/>
      <family val="2"/>
    </font>
    <font>
      <b/>
      <sz val="14"/>
      <color theme="0"/>
      <name val="Calibri"/>
      <family val="2"/>
    </font>
    <font>
      <b/>
      <sz val="11"/>
      <color rgb="FF000000"/>
      <name val="Calibri"/>
      <family val="2"/>
    </font>
    <font>
      <i/>
      <sz val="11"/>
      <color rgb="FF000000"/>
      <name val="Calibri"/>
      <family val="2"/>
    </font>
    <font>
      <sz val="11"/>
      <color rgb="FF0000FF"/>
      <name val="Calibri"/>
      <family val="2"/>
    </font>
    <font>
      <u/>
      <sz val="11"/>
      <color rgb="FF000000"/>
      <name val="Calibri"/>
      <family val="2"/>
    </font>
    <font>
      <sz val="10"/>
      <color rgb="FF000000"/>
      <name val="Calibri"/>
      <family val="2"/>
    </font>
    <font>
      <b/>
      <sz val="14"/>
      <color rgb="FFEA4809"/>
      <name val="Calibri"/>
      <family val="2"/>
    </font>
    <font>
      <b/>
      <sz val="12"/>
      <color theme="0"/>
      <name val="Calibri"/>
      <family val="2"/>
    </font>
    <font>
      <sz val="10"/>
      <color rgb="FF000000"/>
      <name val="Arial"/>
      <family val="2"/>
      <scheme val="minor"/>
    </font>
    <font>
      <sz val="11"/>
      <color theme="0"/>
      <name val="Calibri"/>
      <family val="2"/>
    </font>
    <font>
      <b/>
      <sz val="11"/>
      <color theme="0"/>
      <name val="Calibri"/>
      <family val="2"/>
    </font>
    <font>
      <sz val="12"/>
      <color rgb="FF000000"/>
      <name val="Calibri"/>
      <family val="2"/>
    </font>
    <font>
      <sz val="12"/>
      <color rgb="FF000000"/>
      <name val="Arial"/>
      <family val="2"/>
    </font>
    <font>
      <sz val="12"/>
      <color rgb="FF000000"/>
      <name val="Arial"/>
      <family val="2"/>
      <scheme val="minor"/>
    </font>
    <font>
      <sz val="8"/>
      <name val="Arial"/>
      <family val="2"/>
      <scheme val="minor"/>
    </font>
    <font>
      <sz val="10"/>
      <color rgb="FF000000"/>
      <name val="Arial"/>
      <family val="2"/>
      <scheme val="minor"/>
    </font>
    <font>
      <b/>
      <i/>
      <u/>
      <sz val="11"/>
      <color rgb="FF000000"/>
      <name val="Calibri"/>
      <family val="2"/>
    </font>
    <font>
      <i/>
      <sz val="10"/>
      <color rgb="FF000000"/>
      <name val="Calibri"/>
      <family val="2"/>
    </font>
    <font>
      <b/>
      <i/>
      <u/>
      <sz val="10"/>
      <color rgb="FF000000"/>
      <name val="Calibri"/>
      <family val="2"/>
    </font>
    <font>
      <sz val="9"/>
      <color indexed="81"/>
      <name val="Tahoma"/>
      <family val="2"/>
    </font>
    <font>
      <sz val="10"/>
      <color theme="3"/>
      <name val="Arial"/>
      <family val="2"/>
      <scheme val="minor"/>
    </font>
    <font>
      <b/>
      <sz val="10"/>
      <color theme="3"/>
      <name val="Calibri"/>
      <family val="2"/>
    </font>
    <font>
      <b/>
      <i/>
      <u/>
      <sz val="10"/>
      <color theme="3"/>
      <name val="Calibri"/>
      <family val="2"/>
    </font>
    <font>
      <b/>
      <i/>
      <sz val="12"/>
      <color rgb="FFEA4809"/>
      <name val="Calibri"/>
      <family val="2"/>
    </font>
    <font>
      <sz val="10"/>
      <color rgb="FF000000"/>
      <name val="Arial"/>
      <family val="2"/>
      <scheme val="minor"/>
    </font>
    <font>
      <sz val="9"/>
      <color rgb="FF000000"/>
      <name val="Calibri"/>
      <family val="2"/>
    </font>
    <font>
      <sz val="9"/>
      <color rgb="FF000000"/>
      <name val="Arial"/>
      <family val="2"/>
      <scheme val="minor"/>
    </font>
    <font>
      <b/>
      <i/>
      <u/>
      <sz val="10"/>
      <color rgb="FF000000"/>
      <name val="Arial"/>
      <family val="2"/>
      <scheme val="minor"/>
    </font>
    <font>
      <b/>
      <sz val="8"/>
      <color theme="3"/>
      <name val="Calibri"/>
      <family val="2"/>
    </font>
    <font>
      <b/>
      <sz val="11"/>
      <color theme="3"/>
      <name val="Calibri"/>
      <family val="2"/>
    </font>
    <font>
      <b/>
      <sz val="10"/>
      <color rgb="FF000000"/>
      <name val="Arial"/>
      <family val="2"/>
      <scheme val="minor"/>
    </font>
    <font>
      <b/>
      <i/>
      <sz val="10"/>
      <color rgb="FF000000"/>
      <name val="Arial"/>
      <family val="2"/>
      <scheme val="minor"/>
    </font>
    <font>
      <b/>
      <sz val="11"/>
      <color rgb="FF0000FF"/>
      <name val="Calibri"/>
      <family val="2"/>
    </font>
    <font>
      <sz val="10"/>
      <color rgb="FF0000FF"/>
      <name val="Calibri"/>
      <family val="2"/>
    </font>
    <font>
      <b/>
      <sz val="9"/>
      <color rgb="FF000000"/>
      <name val="Calibri"/>
      <family val="2"/>
    </font>
    <font>
      <b/>
      <u/>
      <sz val="11"/>
      <color theme="1"/>
      <name val="Calibri"/>
      <family val="2"/>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EA4809"/>
        <bgColor indexed="64"/>
      </patternFill>
    </fill>
    <fill>
      <patternFill patternType="solid">
        <fgColor rgb="FFEA4809"/>
        <bgColor rgb="FFED7D31"/>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tint="0.39997558519241921"/>
        <bgColor rgb="FFED7D31"/>
      </patternFill>
    </fill>
    <fill>
      <patternFill patternType="solid">
        <fgColor theme="8" tint="0.39997558519241921"/>
        <bgColor indexed="64"/>
      </patternFill>
    </fill>
    <fill>
      <patternFill patternType="solid">
        <fgColor theme="8" tint="0.39994506668294322"/>
        <bgColor indexed="64"/>
      </patternFill>
    </fill>
  </fills>
  <borders count="19">
    <border>
      <left/>
      <right/>
      <top/>
      <bottom/>
      <diagonal/>
    </border>
    <border>
      <left/>
      <right style="thin">
        <color rgb="FF000000"/>
      </right>
      <top style="thin">
        <color rgb="FF000000"/>
      </top>
      <bottom/>
      <diagonal/>
    </border>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0" fontId="4" fillId="0" borderId="2"/>
    <xf numFmtId="0" fontId="10" fillId="0" borderId="2"/>
    <xf numFmtId="43" fontId="11" fillId="0" borderId="2" applyFont="0" applyFill="0" applyBorder="0" applyAlignment="0" applyProtection="0"/>
    <xf numFmtId="9" fontId="2" fillId="0" borderId="2"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xf numFmtId="0" fontId="1" fillId="0" borderId="2"/>
    <xf numFmtId="44" fontId="1" fillId="0" borderId="2" applyFont="0" applyFill="0" applyBorder="0" applyAlignment="0" applyProtection="0"/>
    <xf numFmtId="9" fontId="1" fillId="0" borderId="2" applyFont="0" applyFill="0" applyBorder="0" applyAlignment="0" applyProtection="0"/>
    <xf numFmtId="43" fontId="37" fillId="0" borderId="0" applyFont="0" applyFill="0" applyBorder="0" applyAlignment="0" applyProtection="0"/>
  </cellStyleXfs>
  <cellXfs count="148">
    <xf numFmtId="0" fontId="0" fillId="0" borderId="0" xfId="0"/>
    <xf numFmtId="0" fontId="5" fillId="0" borderId="2" xfId="1" applyFont="1"/>
    <xf numFmtId="0" fontId="9" fillId="0" borderId="2" xfId="1" applyFont="1" applyAlignment="1">
      <alignment horizontal="left" vertical="center" wrapText="1"/>
    </xf>
    <xf numFmtId="0" fontId="7" fillId="2" borderId="2" xfId="1" applyFont="1" applyFill="1"/>
    <xf numFmtId="0" fontId="7" fillId="0" borderId="2" xfId="1" applyFont="1" applyAlignment="1">
      <alignment horizontal="left" vertical="top"/>
    </xf>
    <xf numFmtId="0" fontId="5" fillId="0" borderId="2" xfId="1" applyFont="1" applyAlignment="1">
      <alignment horizontal="left" vertical="top"/>
    </xf>
    <xf numFmtId="0" fontId="9" fillId="0" borderId="2" xfId="1" applyFont="1" applyAlignment="1">
      <alignment horizontal="left" vertical="center"/>
    </xf>
    <xf numFmtId="0" fontId="3" fillId="0" borderId="2" xfId="0" applyFont="1" applyBorder="1"/>
    <xf numFmtId="0" fontId="0" fillId="0" borderId="2" xfId="0" applyBorder="1"/>
    <xf numFmtId="0" fontId="12" fillId="0" borderId="2" xfId="1" applyFont="1" applyAlignment="1">
      <alignment horizontal="left" vertical="center"/>
    </xf>
    <xf numFmtId="164" fontId="9" fillId="0" borderId="2" xfId="1" quotePrefix="1" applyNumberFormat="1" applyFont="1" applyAlignment="1">
      <alignment horizontal="left" vertical="center"/>
    </xf>
    <xf numFmtId="0" fontId="14" fillId="0" borderId="2" xfId="1" applyFont="1" applyAlignment="1">
      <alignment horizontal="left" vertical="center"/>
    </xf>
    <xf numFmtId="0" fontId="9" fillId="0" borderId="2" xfId="1" applyFont="1" applyAlignment="1">
      <alignment horizontal="center" vertical="center"/>
    </xf>
    <xf numFmtId="0" fontId="9" fillId="0" borderId="0" xfId="0" applyFont="1"/>
    <xf numFmtId="0" fontId="9" fillId="0" borderId="2" xfId="0" applyFont="1" applyBorder="1"/>
    <xf numFmtId="0" fontId="14" fillId="0" borderId="0" xfId="0" applyFont="1"/>
    <xf numFmtId="0" fontId="9" fillId="0" borderId="0" xfId="0" applyFont="1" applyAlignment="1">
      <alignment horizontal="right"/>
    </xf>
    <xf numFmtId="41" fontId="9" fillId="0" borderId="2" xfId="0" applyNumberFormat="1" applyFont="1" applyBorder="1" applyAlignment="1">
      <alignment horizontal="right"/>
    </xf>
    <xf numFmtId="0" fontId="9" fillId="0" borderId="11" xfId="0" applyFont="1" applyBorder="1" applyAlignment="1">
      <alignment horizontal="left" indent="1"/>
    </xf>
    <xf numFmtId="0" fontId="9" fillId="0" borderId="7" xfId="0" applyFont="1" applyBorder="1"/>
    <xf numFmtId="0" fontId="9" fillId="0" borderId="2" xfId="0" applyFont="1" applyBorder="1" applyAlignment="1">
      <alignment horizontal="left"/>
    </xf>
    <xf numFmtId="41" fontId="9" fillId="0" borderId="4" xfId="0" applyNumberFormat="1" applyFont="1" applyBorder="1" applyAlignment="1">
      <alignment horizontal="right"/>
    </xf>
    <xf numFmtId="0" fontId="14" fillId="0" borderId="2" xfId="0" applyFont="1" applyBorder="1"/>
    <xf numFmtId="0" fontId="9" fillId="0" borderId="6" xfId="0" applyFont="1" applyBorder="1"/>
    <xf numFmtId="41" fontId="9" fillId="0" borderId="6" xfId="0" applyNumberFormat="1" applyFont="1" applyBorder="1" applyAlignment="1">
      <alignment horizontal="right"/>
    </xf>
    <xf numFmtId="0" fontId="9" fillId="0" borderId="5" xfId="0" applyFont="1" applyBorder="1"/>
    <xf numFmtId="0" fontId="13" fillId="0" borderId="2" xfId="1" applyFont="1"/>
    <xf numFmtId="0" fontId="19" fillId="0" borderId="2" xfId="1" applyFont="1"/>
    <xf numFmtId="0" fontId="20" fillId="4" borderId="2" xfId="1" applyFont="1" applyFill="1" applyAlignment="1">
      <alignment horizontal="center" vertical="center"/>
    </xf>
    <xf numFmtId="0" fontId="20" fillId="4" borderId="2" xfId="1" applyFont="1" applyFill="1" applyAlignment="1">
      <alignment horizontal="centerContinuous" vertical="center" wrapText="1"/>
    </xf>
    <xf numFmtId="0" fontId="9" fillId="0" borderId="2" xfId="0" applyFont="1" applyBorder="1" applyAlignment="1">
      <alignment horizontal="left" indent="1"/>
    </xf>
    <xf numFmtId="0" fontId="9" fillId="0" borderId="3" xfId="0" applyFont="1" applyBorder="1"/>
    <xf numFmtId="0" fontId="5" fillId="4" borderId="2" xfId="1" applyFont="1" applyFill="1" applyAlignment="1">
      <alignment horizontal="centerContinuous"/>
    </xf>
    <xf numFmtId="0" fontId="20" fillId="4" borderId="2" xfId="1" applyFont="1" applyFill="1" applyAlignment="1">
      <alignment vertical="center"/>
    </xf>
    <xf numFmtId="0" fontId="14" fillId="7" borderId="2" xfId="0" applyFont="1" applyFill="1" applyBorder="1"/>
    <xf numFmtId="5" fontId="14" fillId="7" borderId="2" xfId="0" applyNumberFormat="1" applyFont="1" applyFill="1" applyBorder="1" applyAlignment="1">
      <alignment horizontal="right"/>
    </xf>
    <xf numFmtId="0" fontId="19" fillId="0" borderId="2" xfId="1" applyFont="1" applyAlignment="1">
      <alignment horizontal="left"/>
    </xf>
    <xf numFmtId="0" fontId="5" fillId="0" borderId="2" xfId="1" applyFont="1" applyAlignment="1">
      <alignment horizontal="left"/>
    </xf>
    <xf numFmtId="0" fontId="21" fillId="0" borderId="0" xfId="0" applyFont="1" applyAlignment="1">
      <alignment horizontal="left"/>
    </xf>
    <xf numFmtId="0" fontId="22" fillId="4" borderId="2" xfId="1" applyFont="1" applyFill="1"/>
    <xf numFmtId="0" fontId="23" fillId="4" borderId="2" xfId="1" applyFont="1" applyFill="1" applyAlignment="1">
      <alignment horizontal="left"/>
    </xf>
    <xf numFmtId="0" fontId="23" fillId="4" borderId="2" xfId="1" applyFont="1" applyFill="1"/>
    <xf numFmtId="0" fontId="8" fillId="5" borderId="1" xfId="0" applyFont="1" applyFill="1" applyBorder="1" applyAlignment="1">
      <alignment horizontal="center" vertical="center"/>
    </xf>
    <xf numFmtId="0" fontId="0" fillId="0" borderId="0" xfId="0" applyAlignment="1">
      <alignment vertical="center"/>
    </xf>
    <xf numFmtId="0" fontId="8" fillId="5" borderId="6" xfId="0" applyFont="1" applyFill="1" applyBorder="1" applyAlignment="1">
      <alignment horizontal="left" vertical="center"/>
    </xf>
    <xf numFmtId="0" fontId="8" fillId="5" borderId="6" xfId="0" applyFont="1" applyFill="1" applyBorder="1" applyAlignment="1">
      <alignment horizontal="center" vertical="center" wrapText="1"/>
    </xf>
    <xf numFmtId="0" fontId="8" fillId="5" borderId="6" xfId="0" applyFont="1" applyFill="1" applyBorder="1" applyAlignment="1">
      <alignment horizontal="center" vertical="center"/>
    </xf>
    <xf numFmtId="0" fontId="8" fillId="5" borderId="12" xfId="0" applyFont="1" applyFill="1" applyBorder="1" applyAlignment="1">
      <alignment horizontal="center" vertical="center"/>
    </xf>
    <xf numFmtId="0" fontId="9" fillId="0" borderId="13" xfId="0" applyFont="1" applyBorder="1"/>
    <xf numFmtId="0" fontId="12" fillId="0" borderId="6" xfId="0" applyFont="1" applyBorder="1" applyAlignment="1">
      <alignment horizontal="right"/>
    </xf>
    <xf numFmtId="41" fontId="9" fillId="0" borderId="12" xfId="0" applyNumberFormat="1" applyFont="1" applyBorder="1" applyAlignment="1">
      <alignment horizontal="right"/>
    </xf>
    <xf numFmtId="0" fontId="14" fillId="0" borderId="5" xfId="0" applyFont="1" applyBorder="1"/>
    <xf numFmtId="0" fontId="9" fillId="0" borderId="5" xfId="0" applyFont="1" applyBorder="1" applyAlignment="1">
      <alignment horizontal="left" indent="1"/>
    </xf>
    <xf numFmtId="0" fontId="25" fillId="0" borderId="2" xfId="0" applyFont="1" applyBorder="1"/>
    <xf numFmtId="0" fontId="26" fillId="0" borderId="0" xfId="0" applyFont="1"/>
    <xf numFmtId="0" fontId="9" fillId="0" borderId="7" xfId="0" applyFont="1" applyBorder="1" applyAlignment="1">
      <alignment horizontal="left" indent="1"/>
    </xf>
    <xf numFmtId="0" fontId="3" fillId="0" borderId="2" xfId="0" applyFont="1" applyBorder="1" applyAlignment="1">
      <alignment vertical="center"/>
    </xf>
    <xf numFmtId="0" fontId="8" fillId="5" borderId="2" xfId="0" applyFont="1" applyFill="1" applyBorder="1" applyAlignment="1">
      <alignment horizontal="center" vertical="center"/>
    </xf>
    <xf numFmtId="0" fontId="8" fillId="5" borderId="13" xfId="0" applyFont="1" applyFill="1" applyBorder="1" applyAlignment="1">
      <alignment horizontal="left" vertical="center"/>
    </xf>
    <xf numFmtId="0" fontId="8" fillId="5" borderId="14" xfId="0" applyFont="1" applyFill="1" applyBorder="1" applyAlignment="1">
      <alignment horizontal="left" vertical="center"/>
    </xf>
    <xf numFmtId="0" fontId="8" fillId="5" borderId="3" xfId="0" applyFont="1" applyFill="1" applyBorder="1" applyAlignment="1">
      <alignment horizontal="left" vertical="center"/>
    </xf>
    <xf numFmtId="165" fontId="8" fillId="5" borderId="3" xfId="0" applyNumberFormat="1" applyFont="1" applyFill="1" applyBorder="1" applyAlignment="1">
      <alignment horizontal="center" vertical="center"/>
    </xf>
    <xf numFmtId="0" fontId="8" fillId="5" borderId="2" xfId="0" applyFont="1" applyFill="1" applyBorder="1" applyAlignment="1">
      <alignment horizontal="left" vertical="center"/>
    </xf>
    <xf numFmtId="0" fontId="12" fillId="0" borderId="2" xfId="0" applyFont="1" applyBorder="1" applyAlignment="1">
      <alignment horizontal="right"/>
    </xf>
    <xf numFmtId="0" fontId="14" fillId="0" borderId="2" xfId="0" applyFont="1" applyBorder="1" applyAlignment="1">
      <alignment horizontal="center"/>
    </xf>
    <xf numFmtId="167" fontId="36" fillId="0" borderId="2" xfId="1" applyNumberFormat="1" applyFont="1" applyAlignment="1">
      <alignment horizontal="left"/>
    </xf>
    <xf numFmtId="0" fontId="36" fillId="0" borderId="2" xfId="1" applyFont="1" applyAlignment="1">
      <alignment horizontal="left"/>
    </xf>
    <xf numFmtId="0" fontId="12" fillId="11" borderId="13" xfId="0" applyFont="1" applyFill="1" applyBorder="1"/>
    <xf numFmtId="0" fontId="14" fillId="11" borderId="6" xfId="0" applyFont="1" applyFill="1" applyBorder="1"/>
    <xf numFmtId="0" fontId="14" fillId="11" borderId="2" xfId="0" applyFont="1" applyFill="1" applyBorder="1"/>
    <xf numFmtId="0" fontId="9" fillId="11" borderId="2" xfId="0" applyFont="1" applyFill="1" applyBorder="1"/>
    <xf numFmtId="41" fontId="9" fillId="11" borderId="6" xfId="0" applyNumberFormat="1" applyFont="1" applyFill="1" applyBorder="1" applyAlignment="1">
      <alignment horizontal="right"/>
    </xf>
    <xf numFmtId="0" fontId="18" fillId="0" borderId="5" xfId="0" applyFont="1" applyBorder="1" applyAlignment="1">
      <alignment horizontal="left" indent="1"/>
    </xf>
    <xf numFmtId="41" fontId="5" fillId="0" borderId="2" xfId="1" applyNumberFormat="1" applyFont="1"/>
    <xf numFmtId="2" fontId="9" fillId="0" borderId="2" xfId="0" applyNumberFormat="1" applyFont="1" applyBorder="1" applyAlignment="1">
      <alignment horizontal="right"/>
    </xf>
    <xf numFmtId="165" fontId="16" fillId="3" borderId="17" xfId="0" applyNumberFormat="1" applyFont="1" applyFill="1" applyBorder="1" applyAlignment="1">
      <alignment horizontal="left" vertical="center"/>
    </xf>
    <xf numFmtId="165" fontId="16" fillId="3" borderId="9" xfId="0" applyNumberFormat="1" applyFont="1" applyFill="1" applyBorder="1" applyAlignment="1">
      <alignment horizontal="left" vertical="center"/>
    </xf>
    <xf numFmtId="165" fontId="16" fillId="3" borderId="8" xfId="0" applyNumberFormat="1" applyFont="1" applyFill="1" applyBorder="1" applyAlignment="1">
      <alignment horizontal="left" vertical="center"/>
    </xf>
    <xf numFmtId="2" fontId="9" fillId="0" borderId="6" xfId="0" applyNumberFormat="1" applyFont="1" applyBorder="1" applyAlignment="1">
      <alignment horizontal="right"/>
    </xf>
    <xf numFmtId="2" fontId="0" fillId="0" borderId="0" xfId="0" applyNumberFormat="1"/>
    <xf numFmtId="2" fontId="0" fillId="0" borderId="0" xfId="0" applyNumberFormat="1" applyAlignment="1">
      <alignment vertical="center"/>
    </xf>
    <xf numFmtId="0" fontId="9" fillId="7" borderId="2" xfId="0" applyFont="1" applyFill="1" applyBorder="1"/>
    <xf numFmtId="0" fontId="14" fillId="6" borderId="17" xfId="0" applyFont="1" applyFill="1" applyBorder="1"/>
    <xf numFmtId="0" fontId="14" fillId="6" borderId="9" xfId="0" applyFont="1" applyFill="1" applyBorder="1"/>
    <xf numFmtId="5" fontId="14" fillId="6" borderId="9" xfId="0" applyNumberFormat="1" applyFont="1" applyFill="1" applyBorder="1" applyAlignment="1">
      <alignment horizontal="right"/>
    </xf>
    <xf numFmtId="0" fontId="14" fillId="7" borderId="5" xfId="0" applyFont="1" applyFill="1" applyBorder="1"/>
    <xf numFmtId="0" fontId="9" fillId="7" borderId="5" xfId="0" applyFont="1" applyFill="1" applyBorder="1"/>
    <xf numFmtId="0" fontId="21" fillId="0" borderId="0" xfId="0" applyFont="1"/>
    <xf numFmtId="168" fontId="0" fillId="0" borderId="0" xfId="10" applyNumberFormat="1" applyFont="1"/>
    <xf numFmtId="0" fontId="9" fillId="11" borderId="6" xfId="0" applyFont="1" applyFill="1" applyBorder="1"/>
    <xf numFmtId="0" fontId="41" fillId="9" borderId="9" xfId="0" applyFont="1" applyFill="1" applyBorder="1" applyAlignment="1">
      <alignment horizontal="center" vertical="center" wrapText="1"/>
    </xf>
    <xf numFmtId="0" fontId="41" fillId="9" borderId="17" xfId="0" applyFont="1" applyFill="1" applyBorder="1" applyAlignment="1">
      <alignment horizontal="center" vertical="center" wrapText="1"/>
    </xf>
    <xf numFmtId="0" fontId="41" fillId="9" borderId="16" xfId="0" applyFont="1" applyFill="1" applyBorder="1" applyAlignment="1">
      <alignment horizontal="center" vertical="center" wrapText="1"/>
    </xf>
    <xf numFmtId="0" fontId="42" fillId="9" borderId="6" xfId="0" applyFont="1" applyFill="1" applyBorder="1" applyAlignment="1">
      <alignment horizontal="center" vertical="center"/>
    </xf>
    <xf numFmtId="0" fontId="42" fillId="9" borderId="13" xfId="0" applyFont="1" applyFill="1" applyBorder="1" applyAlignment="1">
      <alignment horizontal="center" vertical="center"/>
    </xf>
    <xf numFmtId="0" fontId="17" fillId="0" borderId="5" xfId="0" applyFont="1" applyBorder="1" applyAlignment="1">
      <alignment horizontal="left" vertical="center"/>
    </xf>
    <xf numFmtId="166" fontId="14" fillId="7" borderId="2" xfId="5" applyNumberFormat="1" applyFont="1" applyFill="1" applyBorder="1" applyAlignment="1">
      <alignment horizontal="left" indent="1"/>
    </xf>
    <xf numFmtId="166" fontId="9" fillId="7" borderId="2" xfId="5" applyNumberFormat="1" applyFont="1" applyFill="1" applyBorder="1" applyAlignment="1">
      <alignment horizontal="left" indent="1"/>
    </xf>
    <xf numFmtId="166" fontId="14" fillId="6" borderId="9" xfId="5" applyNumberFormat="1" applyFont="1" applyFill="1" applyBorder="1" applyAlignment="1">
      <alignment horizontal="left" indent="1"/>
    </xf>
    <xf numFmtId="0" fontId="21" fillId="0" borderId="5" xfId="0" applyFont="1" applyBorder="1"/>
    <xf numFmtId="0" fontId="21" fillId="0" borderId="2" xfId="0" applyFont="1" applyBorder="1" applyAlignment="1">
      <alignment horizontal="right"/>
    </xf>
    <xf numFmtId="41" fontId="0" fillId="0" borderId="2" xfId="0" applyNumberFormat="1" applyBorder="1"/>
    <xf numFmtId="168" fontId="0" fillId="0" borderId="0" xfId="10" applyNumberFormat="1" applyFont="1" applyAlignment="1">
      <alignment horizontal="right"/>
    </xf>
    <xf numFmtId="0" fontId="17" fillId="0" borderId="2" xfId="0" applyFont="1" applyBorder="1" applyAlignment="1">
      <alignment horizontal="left" vertical="center"/>
    </xf>
    <xf numFmtId="0" fontId="9" fillId="0" borderId="7" xfId="0" applyFont="1" applyBorder="1" applyAlignment="1">
      <alignment vertical="center"/>
    </xf>
    <xf numFmtId="0" fontId="9" fillId="0" borderId="2" xfId="0" applyFont="1" applyBorder="1" applyAlignment="1">
      <alignment horizontal="left" vertical="center"/>
    </xf>
    <xf numFmtId="41" fontId="9" fillId="0" borderId="2" xfId="0" applyNumberFormat="1" applyFont="1" applyBorder="1" applyAlignment="1">
      <alignment horizontal="right" vertical="center"/>
    </xf>
    <xf numFmtId="0" fontId="0" fillId="0" borderId="2" xfId="0" applyBorder="1" applyAlignment="1">
      <alignment vertical="center"/>
    </xf>
    <xf numFmtId="0" fontId="26" fillId="0" borderId="2" xfId="0" applyFont="1" applyBorder="1"/>
    <xf numFmtId="0" fontId="9" fillId="0" borderId="11" xfId="0" applyFont="1" applyBorder="1"/>
    <xf numFmtId="0" fontId="0" fillId="0" borderId="7" xfId="0" applyBorder="1"/>
    <xf numFmtId="0" fontId="0" fillId="0" borderId="18" xfId="0" applyBorder="1"/>
    <xf numFmtId="166" fontId="0" fillId="0" borderId="0" xfId="5" applyNumberFormat="1" applyFont="1" applyAlignment="1">
      <alignment horizontal="left" indent="1"/>
    </xf>
    <xf numFmtId="0" fontId="38" fillId="0" borderId="5" xfId="0" applyFont="1" applyBorder="1" applyAlignment="1">
      <alignment horizontal="left" indent="1"/>
    </xf>
    <xf numFmtId="0" fontId="39" fillId="0" borderId="2" xfId="0" applyFont="1" applyBorder="1"/>
    <xf numFmtId="168" fontId="39" fillId="0" borderId="2" xfId="0" applyNumberFormat="1" applyFont="1" applyBorder="1"/>
    <xf numFmtId="0" fontId="47" fillId="0" borderId="2" xfId="0" applyFont="1" applyBorder="1" applyAlignment="1">
      <alignment horizontal="center"/>
    </xf>
    <xf numFmtId="0" fontId="38" fillId="0" borderId="14" xfId="0" applyFont="1" applyBorder="1" applyAlignment="1">
      <alignment horizontal="left" indent="1"/>
    </xf>
    <xf numFmtId="0" fontId="39" fillId="0" borderId="3" xfId="0" applyFont="1" applyBorder="1"/>
    <xf numFmtId="168" fontId="39" fillId="0" borderId="3" xfId="0" applyNumberFormat="1" applyFont="1" applyBorder="1"/>
    <xf numFmtId="164" fontId="14" fillId="8" borderId="2" xfId="1" quotePrefix="1" applyNumberFormat="1" applyFont="1" applyFill="1" applyAlignment="1">
      <alignment horizontal="center" vertical="center"/>
    </xf>
    <xf numFmtId="165" fontId="45" fillId="3" borderId="6" xfId="0" applyNumberFormat="1" applyFont="1" applyFill="1" applyBorder="1" applyAlignment="1" applyProtection="1">
      <alignment horizontal="center" vertical="center"/>
      <protection locked="0"/>
    </xf>
    <xf numFmtId="1" fontId="45" fillId="3" borderId="6" xfId="0" applyNumberFormat="1" applyFont="1" applyFill="1" applyBorder="1" applyAlignment="1" applyProtection="1">
      <alignment horizontal="center" vertical="center"/>
      <protection locked="0"/>
    </xf>
    <xf numFmtId="41" fontId="45" fillId="3" borderId="2" xfId="0" applyNumberFormat="1" applyFont="1" applyFill="1" applyBorder="1" applyAlignment="1" applyProtection="1">
      <alignment horizontal="center" vertical="center"/>
      <protection locked="0"/>
    </xf>
    <xf numFmtId="10" fontId="45" fillId="3" borderId="2" xfId="6" applyNumberFormat="1" applyFont="1" applyFill="1" applyBorder="1" applyAlignment="1" applyProtection="1">
      <alignment horizontal="center" vertical="center"/>
      <protection locked="0"/>
    </xf>
    <xf numFmtId="1" fontId="45" fillId="3" borderId="2" xfId="0" applyNumberFormat="1" applyFont="1" applyFill="1" applyBorder="1" applyAlignment="1" applyProtection="1">
      <alignment horizontal="center" vertical="center"/>
      <protection locked="0"/>
    </xf>
    <xf numFmtId="9" fontId="45" fillId="3" borderId="2" xfId="6" applyFont="1" applyFill="1" applyBorder="1" applyAlignment="1" applyProtection="1">
      <alignment horizontal="center" vertical="center"/>
      <protection locked="0"/>
    </xf>
    <xf numFmtId="166" fontId="45" fillId="3" borderId="2" xfId="5" applyNumberFormat="1" applyFont="1" applyFill="1" applyBorder="1" applyAlignment="1" applyProtection="1">
      <alignment horizontal="left" vertical="center" indent="1"/>
      <protection locked="0"/>
    </xf>
    <xf numFmtId="41" fontId="45" fillId="3" borderId="2" xfId="0" applyNumberFormat="1" applyFont="1" applyFill="1" applyBorder="1" applyAlignment="1" applyProtection="1">
      <alignment horizontal="right"/>
      <protection locked="0"/>
    </xf>
    <xf numFmtId="0" fontId="6" fillId="0" borderId="2" xfId="1" applyFont="1" applyAlignment="1">
      <alignment horizontal="left"/>
    </xf>
    <xf numFmtId="0" fontId="48" fillId="0" borderId="2" xfId="1" applyFont="1" applyAlignment="1">
      <alignment horizontal="left" indent="1"/>
    </xf>
    <xf numFmtId="0" fontId="9" fillId="0" borderId="0" xfId="0" applyFont="1" applyAlignment="1">
      <alignment horizontal="left" indent="1"/>
    </xf>
    <xf numFmtId="0" fontId="9" fillId="0" borderId="0" xfId="0" applyFont="1" applyAlignment="1">
      <alignment horizontal="left"/>
    </xf>
    <xf numFmtId="0" fontId="14" fillId="0" borderId="0" xfId="0" applyFont="1" applyAlignment="1">
      <alignment horizontal="left"/>
    </xf>
    <xf numFmtId="0" fontId="9" fillId="0" borderId="7" xfId="0" applyFont="1" applyBorder="1" applyAlignment="1">
      <alignment horizontal="left"/>
    </xf>
    <xf numFmtId="0" fontId="9" fillId="0" borderId="7" xfId="0" applyFont="1" applyBorder="1" applyAlignment="1">
      <alignment horizontal="left" vertical="center"/>
    </xf>
    <xf numFmtId="0" fontId="24" fillId="0" borderId="7" xfId="0" applyFont="1" applyBorder="1" applyAlignment="1">
      <alignment horizontal="left"/>
    </xf>
    <xf numFmtId="0" fontId="46" fillId="3" borderId="10" xfId="0" applyFont="1" applyFill="1" applyBorder="1" applyAlignment="1" applyProtection="1">
      <alignment horizontal="left"/>
      <protection locked="0"/>
    </xf>
    <xf numFmtId="0" fontId="34" fillId="9" borderId="13" xfId="0" applyFont="1" applyFill="1" applyBorder="1" applyAlignment="1">
      <alignment horizontal="left" vertical="center" wrapText="1"/>
    </xf>
    <xf numFmtId="0" fontId="33" fillId="9" borderId="12" xfId="0" applyFont="1" applyFill="1" applyBorder="1" applyAlignment="1">
      <alignment horizontal="left" vertical="center" wrapText="1"/>
    </xf>
    <xf numFmtId="0" fontId="33" fillId="9" borderId="14" xfId="0" applyFont="1" applyFill="1" applyBorder="1" applyAlignment="1">
      <alignment horizontal="left" vertical="center" wrapText="1"/>
    </xf>
    <xf numFmtId="0" fontId="33" fillId="9" borderId="15" xfId="0" applyFont="1" applyFill="1" applyBorder="1" applyAlignment="1">
      <alignment horizontal="left" vertical="center" wrapText="1"/>
    </xf>
    <xf numFmtId="0" fontId="34" fillId="9" borderId="11" xfId="0" applyFont="1" applyFill="1" applyBorder="1" applyAlignment="1">
      <alignment horizontal="center" vertical="center" wrapText="1"/>
    </xf>
    <xf numFmtId="0" fontId="33" fillId="10" borderId="18" xfId="0" applyFont="1" applyFill="1" applyBorder="1" applyAlignment="1">
      <alignment horizontal="center" vertical="center" wrapText="1"/>
    </xf>
    <xf numFmtId="0" fontId="34" fillId="9" borderId="18" xfId="0" applyFont="1" applyFill="1" applyBorder="1" applyAlignment="1">
      <alignment horizontal="center" vertical="center" wrapText="1"/>
    </xf>
    <xf numFmtId="0" fontId="38" fillId="0" borderId="2" xfId="1" applyFont="1" applyAlignment="1">
      <alignment horizontal="left" vertical="center" wrapText="1"/>
    </xf>
    <xf numFmtId="0" fontId="39" fillId="0" borderId="2" xfId="0" applyFont="1" applyBorder="1" applyAlignment="1">
      <alignment horizontal="left" vertical="center" wrapText="1"/>
    </xf>
    <xf numFmtId="0" fontId="39" fillId="0" borderId="4" xfId="0" applyFont="1" applyBorder="1" applyAlignment="1">
      <alignment horizontal="left" vertical="center" wrapText="1"/>
    </xf>
  </cellXfs>
  <cellStyles count="11">
    <cellStyle name="Comma" xfId="10" builtinId="3"/>
    <cellStyle name="Comma 2" xfId="3" xr:uid="{56F7B248-3240-4146-BFF9-A89DE3D9773C}"/>
    <cellStyle name="Currency" xfId="5" builtinId="4"/>
    <cellStyle name="Currency 2" xfId="8" xr:uid="{F73AB165-4F30-4C93-B122-6E00D9589D98}"/>
    <cellStyle name="Normal" xfId="0" builtinId="0"/>
    <cellStyle name="Normal 2" xfId="1" xr:uid="{600687F9-ADA9-4664-811B-7C0879C0908E}"/>
    <cellStyle name="Normal 3" xfId="2" xr:uid="{20AC3A84-B582-4C25-BE9C-642148576935}"/>
    <cellStyle name="Normal 4" xfId="7" xr:uid="{5445580B-6582-4490-9AC8-DBB82FB04176}"/>
    <cellStyle name="Percent" xfId="6" builtinId="5"/>
    <cellStyle name="Percent 2" xfId="4" xr:uid="{79CF9EF5-0F6C-440B-A710-52B083A6F630}"/>
    <cellStyle name="Percent 3" xfId="9" xr:uid="{8404A148-13E5-4797-A4BF-E5285A62DC96}"/>
  </cellStyles>
  <dxfs count="3">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s>
  <tableStyles count="0" defaultTableStyle="TableStyleMedium2" defaultPivotStyle="PivotStyleLight16"/>
  <colors>
    <mruColors>
      <color rgb="FFEA4809"/>
      <color rgb="FFF9F9F9"/>
      <color rgb="FF0000FF"/>
      <color rgb="FFE36C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312672</xdr:colOff>
      <xdr:row>5</xdr:row>
      <xdr:rowOff>19050</xdr:rowOff>
    </xdr:from>
    <xdr:to>
      <xdr:col>5</xdr:col>
      <xdr:colOff>493377</xdr:colOff>
      <xdr:row>6</xdr:row>
      <xdr:rowOff>19449</xdr:rowOff>
    </xdr:to>
    <xdr:sp macro="" textlink="">
      <xdr:nvSpPr>
        <xdr:cNvPr id="3" name="Oval 2">
          <a:extLst>
            <a:ext uri="{FF2B5EF4-FFF2-40B4-BE49-F238E27FC236}">
              <a16:creationId xmlns:a16="http://schemas.microsoft.com/office/drawing/2014/main" id="{09B2675D-9855-4BF3-A12F-D4CF857B72CC}"/>
            </a:ext>
          </a:extLst>
        </xdr:cNvPr>
        <xdr:cNvSpPr/>
      </xdr:nvSpPr>
      <xdr:spPr>
        <a:xfrm>
          <a:off x="2987955" y="963267"/>
          <a:ext cx="180705" cy="182617"/>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27321</xdr:colOff>
      <xdr:row>2</xdr:row>
      <xdr:rowOff>231359</xdr:rowOff>
    </xdr:from>
    <xdr:to>
      <xdr:col>1</xdr:col>
      <xdr:colOff>83166</xdr:colOff>
      <xdr:row>4</xdr:row>
      <xdr:rowOff>82717</xdr:rowOff>
    </xdr:to>
    <xdr:sp macro="" textlink="">
      <xdr:nvSpPr>
        <xdr:cNvPr id="2" name="Oval 1">
          <a:extLst>
            <a:ext uri="{FF2B5EF4-FFF2-40B4-BE49-F238E27FC236}">
              <a16:creationId xmlns:a16="http://schemas.microsoft.com/office/drawing/2014/main" id="{CDBBFBBC-1482-1561-F546-1C4BF8A9EA5E}"/>
            </a:ext>
          </a:extLst>
        </xdr:cNvPr>
        <xdr:cNvSpPr/>
      </xdr:nvSpPr>
      <xdr:spPr>
        <a:xfrm>
          <a:off x="27321" y="527135"/>
          <a:ext cx="176161" cy="177214"/>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1</a:t>
          </a:r>
        </a:p>
      </xdr:txBody>
    </xdr:sp>
    <xdr:clientData/>
  </xdr:twoCellAnchor>
  <xdr:twoCellAnchor>
    <xdr:from>
      <xdr:col>0</xdr:col>
      <xdr:colOff>27321</xdr:colOff>
      <xdr:row>2</xdr:row>
      <xdr:rowOff>233102</xdr:rowOff>
    </xdr:from>
    <xdr:to>
      <xdr:col>1</xdr:col>
      <xdr:colOff>83166</xdr:colOff>
      <xdr:row>4</xdr:row>
      <xdr:rowOff>84460</xdr:rowOff>
    </xdr:to>
    <xdr:sp macro="" textlink="">
      <xdr:nvSpPr>
        <xdr:cNvPr id="3" name="Oval 2">
          <a:extLst>
            <a:ext uri="{FF2B5EF4-FFF2-40B4-BE49-F238E27FC236}">
              <a16:creationId xmlns:a16="http://schemas.microsoft.com/office/drawing/2014/main" id="{E8478A2E-21A3-40B8-84D5-0F558BF30417}"/>
            </a:ext>
          </a:extLst>
        </xdr:cNvPr>
        <xdr:cNvSpPr/>
      </xdr:nvSpPr>
      <xdr:spPr>
        <a:xfrm>
          <a:off x="27321" y="527135"/>
          <a:ext cx="175943" cy="17438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1</a:t>
          </a:r>
        </a:p>
      </xdr:txBody>
    </xdr:sp>
    <xdr:clientData/>
  </xdr:twoCellAnchor>
  <xdr:twoCellAnchor>
    <xdr:from>
      <xdr:col>0</xdr:col>
      <xdr:colOff>38916</xdr:colOff>
      <xdr:row>8</xdr:row>
      <xdr:rowOff>54198</xdr:rowOff>
    </xdr:from>
    <xdr:to>
      <xdr:col>1</xdr:col>
      <xdr:colOff>94761</xdr:colOff>
      <xdr:row>9</xdr:row>
      <xdr:rowOff>29795</xdr:rowOff>
    </xdr:to>
    <xdr:sp macro="" textlink="">
      <xdr:nvSpPr>
        <xdr:cNvPr id="4" name="Oval 3">
          <a:extLst>
            <a:ext uri="{FF2B5EF4-FFF2-40B4-BE49-F238E27FC236}">
              <a16:creationId xmlns:a16="http://schemas.microsoft.com/office/drawing/2014/main" id="{C4149EF7-05C3-49D1-A619-C1CE2227EB6E}"/>
            </a:ext>
          </a:extLst>
        </xdr:cNvPr>
        <xdr:cNvSpPr/>
      </xdr:nvSpPr>
      <xdr:spPr>
        <a:xfrm>
          <a:off x="38916" y="1743850"/>
          <a:ext cx="175943" cy="17438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6</a:t>
          </a:r>
        </a:p>
      </xdr:txBody>
    </xdr:sp>
    <xdr:clientData/>
  </xdr:twoCellAnchor>
  <xdr:twoCellAnchor>
    <xdr:from>
      <xdr:col>5</xdr:col>
      <xdr:colOff>696555</xdr:colOff>
      <xdr:row>5</xdr:row>
      <xdr:rowOff>144477</xdr:rowOff>
    </xdr:from>
    <xdr:to>
      <xdr:col>6</xdr:col>
      <xdr:colOff>15248</xdr:colOff>
      <xdr:row>7</xdr:row>
      <xdr:rowOff>53814</xdr:rowOff>
    </xdr:to>
    <xdr:sp macro="" textlink="">
      <xdr:nvSpPr>
        <xdr:cNvPr id="5" name="Oval 4">
          <a:extLst>
            <a:ext uri="{FF2B5EF4-FFF2-40B4-BE49-F238E27FC236}">
              <a16:creationId xmlns:a16="http://schemas.microsoft.com/office/drawing/2014/main" id="{B29C5D3B-C1CE-472D-A40A-D6CF4C22211C}"/>
            </a:ext>
          </a:extLst>
        </xdr:cNvPr>
        <xdr:cNvSpPr/>
      </xdr:nvSpPr>
      <xdr:spPr>
        <a:xfrm>
          <a:off x="4336762" y="1167380"/>
          <a:ext cx="175943" cy="17438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9</a:t>
          </a:r>
        </a:p>
      </xdr:txBody>
    </xdr:sp>
    <xdr:clientData/>
  </xdr:twoCellAnchor>
  <xdr:twoCellAnchor>
    <xdr:from>
      <xdr:col>2</xdr:col>
      <xdr:colOff>861379</xdr:colOff>
      <xdr:row>12</xdr:row>
      <xdr:rowOff>6986</xdr:rowOff>
    </xdr:from>
    <xdr:to>
      <xdr:col>3</xdr:col>
      <xdr:colOff>113811</xdr:colOff>
      <xdr:row>12</xdr:row>
      <xdr:rowOff>181366</xdr:rowOff>
    </xdr:to>
    <xdr:sp macro="" textlink="">
      <xdr:nvSpPr>
        <xdr:cNvPr id="6" name="Oval 5">
          <a:extLst>
            <a:ext uri="{FF2B5EF4-FFF2-40B4-BE49-F238E27FC236}">
              <a16:creationId xmlns:a16="http://schemas.microsoft.com/office/drawing/2014/main" id="{15BDCE54-00BB-40BA-AADB-E57B0CED4F83}"/>
            </a:ext>
          </a:extLst>
        </xdr:cNvPr>
        <xdr:cNvSpPr/>
      </xdr:nvSpPr>
      <xdr:spPr>
        <a:xfrm>
          <a:off x="1904988" y="2292986"/>
          <a:ext cx="175943" cy="17438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2</a:t>
          </a:r>
        </a:p>
      </xdr:txBody>
    </xdr:sp>
    <xdr:clientData/>
  </xdr:twoCellAnchor>
  <xdr:twoCellAnchor>
    <xdr:from>
      <xdr:col>1</xdr:col>
      <xdr:colOff>881258</xdr:colOff>
      <xdr:row>15</xdr:row>
      <xdr:rowOff>26864</xdr:rowOff>
    </xdr:from>
    <xdr:to>
      <xdr:col>2</xdr:col>
      <xdr:colOff>133690</xdr:colOff>
      <xdr:row>16</xdr:row>
      <xdr:rowOff>2462</xdr:rowOff>
    </xdr:to>
    <xdr:sp macro="" textlink="">
      <xdr:nvSpPr>
        <xdr:cNvPr id="7" name="Oval 6">
          <a:extLst>
            <a:ext uri="{FF2B5EF4-FFF2-40B4-BE49-F238E27FC236}">
              <a16:creationId xmlns:a16="http://schemas.microsoft.com/office/drawing/2014/main" id="{C12CE8DB-B7F2-47B8-87AE-7942B277908E}"/>
            </a:ext>
          </a:extLst>
        </xdr:cNvPr>
        <xdr:cNvSpPr/>
      </xdr:nvSpPr>
      <xdr:spPr>
        <a:xfrm>
          <a:off x="1001356" y="2784973"/>
          <a:ext cx="175943" cy="17438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3</a:t>
          </a:r>
        </a:p>
      </xdr:txBody>
    </xdr:sp>
    <xdr:clientData/>
  </xdr:twoCellAnchor>
  <xdr:twoCellAnchor>
    <xdr:from>
      <xdr:col>2</xdr:col>
      <xdr:colOff>85299</xdr:colOff>
      <xdr:row>41</xdr:row>
      <xdr:rowOff>26036</xdr:rowOff>
    </xdr:from>
    <xdr:to>
      <xdr:col>2</xdr:col>
      <xdr:colOff>261242</xdr:colOff>
      <xdr:row>42</xdr:row>
      <xdr:rowOff>1633</xdr:rowOff>
    </xdr:to>
    <xdr:sp macro="" textlink="">
      <xdr:nvSpPr>
        <xdr:cNvPr id="8" name="Oval 7">
          <a:extLst>
            <a:ext uri="{FF2B5EF4-FFF2-40B4-BE49-F238E27FC236}">
              <a16:creationId xmlns:a16="http://schemas.microsoft.com/office/drawing/2014/main" id="{52BAE021-4EE6-4346-B6B1-5DC3E4BE199F}"/>
            </a:ext>
          </a:extLst>
        </xdr:cNvPr>
        <xdr:cNvSpPr/>
      </xdr:nvSpPr>
      <xdr:spPr>
        <a:xfrm>
          <a:off x="1128908" y="6855047"/>
          <a:ext cx="175943" cy="17438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4</a:t>
          </a:r>
        </a:p>
      </xdr:txBody>
    </xdr:sp>
    <xdr:clientData/>
  </xdr:twoCellAnchor>
  <xdr:twoCellAnchor>
    <xdr:from>
      <xdr:col>2</xdr:col>
      <xdr:colOff>863037</xdr:colOff>
      <xdr:row>13</xdr:row>
      <xdr:rowOff>25208</xdr:rowOff>
    </xdr:from>
    <xdr:to>
      <xdr:col>3</xdr:col>
      <xdr:colOff>115469</xdr:colOff>
      <xdr:row>14</xdr:row>
      <xdr:rowOff>806</xdr:rowOff>
    </xdr:to>
    <xdr:sp macro="" textlink="">
      <xdr:nvSpPr>
        <xdr:cNvPr id="9" name="Oval 8">
          <a:extLst>
            <a:ext uri="{FF2B5EF4-FFF2-40B4-BE49-F238E27FC236}">
              <a16:creationId xmlns:a16="http://schemas.microsoft.com/office/drawing/2014/main" id="{07758FEB-9B77-4F1A-B285-A69B34F95506}"/>
            </a:ext>
          </a:extLst>
        </xdr:cNvPr>
        <xdr:cNvSpPr/>
      </xdr:nvSpPr>
      <xdr:spPr>
        <a:xfrm>
          <a:off x="1906646" y="2509991"/>
          <a:ext cx="175943" cy="17438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5</a:t>
          </a:r>
        </a:p>
      </xdr:txBody>
    </xdr:sp>
    <xdr:clientData/>
  </xdr:twoCellAnchor>
  <xdr:twoCellAnchor>
    <xdr:from>
      <xdr:col>3</xdr:col>
      <xdr:colOff>28355</xdr:colOff>
      <xdr:row>34</xdr:row>
      <xdr:rowOff>8436</xdr:rowOff>
    </xdr:from>
    <xdr:to>
      <xdr:col>3</xdr:col>
      <xdr:colOff>199950</xdr:colOff>
      <xdr:row>35</xdr:row>
      <xdr:rowOff>8260</xdr:rowOff>
    </xdr:to>
    <xdr:sp macro="" textlink="">
      <xdr:nvSpPr>
        <xdr:cNvPr id="12" name="Oval 11">
          <a:extLst>
            <a:ext uri="{FF2B5EF4-FFF2-40B4-BE49-F238E27FC236}">
              <a16:creationId xmlns:a16="http://schemas.microsoft.com/office/drawing/2014/main" id="{A3E9EAE1-59D4-4CDA-BFA7-F57EA094F7E8}"/>
            </a:ext>
          </a:extLst>
        </xdr:cNvPr>
        <xdr:cNvSpPr/>
      </xdr:nvSpPr>
      <xdr:spPr>
        <a:xfrm>
          <a:off x="2000030" y="5932986"/>
          <a:ext cx="171595" cy="171274"/>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7</a:t>
          </a:r>
        </a:p>
      </xdr:txBody>
    </xdr:sp>
    <xdr:clientData/>
  </xdr:twoCellAnchor>
  <xdr:twoCellAnchor>
    <xdr:from>
      <xdr:col>1</xdr:col>
      <xdr:colOff>28164</xdr:colOff>
      <xdr:row>65</xdr:row>
      <xdr:rowOff>162597</xdr:rowOff>
    </xdr:from>
    <xdr:to>
      <xdr:col>1</xdr:col>
      <xdr:colOff>208173</xdr:colOff>
      <xdr:row>66</xdr:row>
      <xdr:rowOff>170756</xdr:rowOff>
    </xdr:to>
    <xdr:sp macro="" textlink="">
      <xdr:nvSpPr>
        <xdr:cNvPr id="13" name="Oval 12">
          <a:extLst>
            <a:ext uri="{FF2B5EF4-FFF2-40B4-BE49-F238E27FC236}">
              <a16:creationId xmlns:a16="http://schemas.microsoft.com/office/drawing/2014/main" id="{1C10A050-E300-42E5-95EC-99F6A888FE38}"/>
            </a:ext>
          </a:extLst>
        </xdr:cNvPr>
        <xdr:cNvSpPr/>
      </xdr:nvSpPr>
      <xdr:spPr>
        <a:xfrm>
          <a:off x="151989" y="11059197"/>
          <a:ext cx="180009" cy="179609"/>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8</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B4AB4-4E68-4DF5-9EC3-5DCC64EBD2EE}">
  <dimension ref="B2:V20"/>
  <sheetViews>
    <sheetView tabSelected="1" zoomScaleNormal="100" workbookViewId="0">
      <selection activeCell="G3" sqref="G3"/>
    </sheetView>
  </sheetViews>
  <sheetFormatPr defaultRowHeight="12.75" x14ac:dyDescent="0.35"/>
  <cols>
    <col min="1" max="1" width="3.9296875" customWidth="1"/>
    <col min="2" max="2" width="6.265625" customWidth="1"/>
  </cols>
  <sheetData>
    <row r="2" spans="2:22" s="1" customFormat="1" ht="18" x14ac:dyDescent="0.55000000000000004">
      <c r="B2" s="27" t="s">
        <v>15</v>
      </c>
      <c r="C2" s="27"/>
      <c r="D2" s="27"/>
      <c r="E2" s="26"/>
      <c r="F2" s="26"/>
    </row>
    <row r="3" spans="2:22" s="1" customFormat="1" ht="12.5" customHeight="1" x14ac:dyDescent="0.45"/>
    <row r="4" spans="2:22" s="1" customFormat="1" ht="15.75" x14ac:dyDescent="0.45">
      <c r="B4" s="9" t="s">
        <v>89</v>
      </c>
      <c r="C4" s="9"/>
      <c r="D4" s="9"/>
      <c r="E4" s="11"/>
      <c r="F4" s="11"/>
      <c r="G4" s="2"/>
      <c r="H4" s="2"/>
      <c r="I4" s="2"/>
      <c r="J4" s="2"/>
      <c r="K4" s="2"/>
      <c r="L4" s="2"/>
      <c r="M4" s="2"/>
      <c r="N4" s="2"/>
    </row>
    <row r="5" spans="2:22" s="1" customFormat="1" ht="14.25" x14ac:dyDescent="0.45">
      <c r="B5" s="12" t="s">
        <v>16</v>
      </c>
      <c r="C5" s="3" t="s">
        <v>98</v>
      </c>
      <c r="H5" s="2"/>
      <c r="I5" s="2"/>
      <c r="J5" s="2"/>
      <c r="K5" s="2"/>
      <c r="L5" s="2"/>
      <c r="M5" s="2"/>
      <c r="N5" s="2"/>
    </row>
    <row r="6" spans="2:22" s="1" customFormat="1" ht="14.25" x14ac:dyDescent="0.45">
      <c r="B6" s="12" t="s">
        <v>16</v>
      </c>
      <c r="C6" s="3" t="s">
        <v>156</v>
      </c>
      <c r="H6" s="2"/>
      <c r="I6" s="2"/>
      <c r="J6" s="2"/>
      <c r="K6" s="2"/>
      <c r="L6" s="2"/>
      <c r="M6" s="2"/>
      <c r="N6" s="2"/>
    </row>
    <row r="7" spans="2:22" s="1" customFormat="1" ht="14.25" x14ac:dyDescent="0.45">
      <c r="B7" s="12" t="s">
        <v>16</v>
      </c>
      <c r="C7" s="3" t="s">
        <v>93</v>
      </c>
      <c r="H7" s="2"/>
      <c r="I7" s="2"/>
      <c r="J7" s="2"/>
      <c r="K7" s="2"/>
      <c r="L7" s="2"/>
      <c r="M7" s="2"/>
      <c r="N7" s="2"/>
    </row>
    <row r="8" spans="2:22" s="1" customFormat="1" ht="14.25" x14ac:dyDescent="0.45">
      <c r="B8" s="12" t="s">
        <v>16</v>
      </c>
      <c r="C8" s="6" t="s">
        <v>19</v>
      </c>
      <c r="H8" s="2"/>
      <c r="I8" s="2"/>
      <c r="J8" s="2"/>
      <c r="K8" s="2"/>
      <c r="L8" s="2"/>
      <c r="M8" s="2"/>
      <c r="N8" s="2"/>
    </row>
    <row r="9" spans="2:22" s="1" customFormat="1" ht="14.25" x14ac:dyDescent="0.45">
      <c r="B9" s="6"/>
      <c r="C9" s="6" t="s">
        <v>92</v>
      </c>
      <c r="D9" s="6"/>
      <c r="H9" s="2"/>
      <c r="I9" s="2"/>
      <c r="J9" s="2"/>
      <c r="K9" s="2"/>
      <c r="L9" s="2"/>
      <c r="M9" s="2"/>
      <c r="N9" s="2"/>
    </row>
    <row r="10" spans="2:22" s="1" customFormat="1" ht="14.25" x14ac:dyDescent="0.45">
      <c r="B10" s="6"/>
      <c r="C10" s="6"/>
      <c r="D10" s="6"/>
      <c r="H10" s="2"/>
      <c r="I10" s="2"/>
      <c r="J10" s="2"/>
      <c r="K10" s="2"/>
      <c r="L10" s="2"/>
      <c r="M10" s="2"/>
      <c r="N10" s="2"/>
    </row>
    <row r="11" spans="2:22" s="1" customFormat="1" ht="15.75" x14ac:dyDescent="0.45">
      <c r="B11" s="28" t="s">
        <v>17</v>
      </c>
      <c r="C11" s="33" t="s">
        <v>18</v>
      </c>
      <c r="D11" s="33"/>
      <c r="E11" s="32"/>
      <c r="F11" s="32"/>
      <c r="G11" s="32"/>
      <c r="H11" s="29"/>
      <c r="I11" s="29"/>
      <c r="J11" s="29"/>
      <c r="K11" s="29"/>
      <c r="L11" s="29"/>
      <c r="M11" s="29"/>
      <c r="N11" s="29"/>
      <c r="O11" s="29"/>
      <c r="P11" s="29"/>
      <c r="Q11" s="29"/>
      <c r="R11" s="29"/>
      <c r="S11" s="33"/>
      <c r="T11" s="33"/>
      <c r="U11" s="29"/>
      <c r="V11" s="29"/>
    </row>
    <row r="12" spans="2:22" s="1" customFormat="1" ht="14.25" x14ac:dyDescent="0.45">
      <c r="B12" s="120">
        <v>1</v>
      </c>
      <c r="C12" s="5" t="s">
        <v>94</v>
      </c>
      <c r="D12" s="6"/>
      <c r="H12" s="2"/>
      <c r="I12" s="2"/>
      <c r="J12" s="2"/>
      <c r="K12" s="2"/>
      <c r="L12" s="2"/>
      <c r="M12" s="2"/>
      <c r="N12" s="2"/>
    </row>
    <row r="13" spans="2:22" s="1" customFormat="1" ht="14.25" x14ac:dyDescent="0.45">
      <c r="B13" s="120">
        <f t="shared" ref="B13:B20" si="0">B12+1</f>
        <v>2</v>
      </c>
      <c r="C13" s="5" t="s">
        <v>95</v>
      </c>
      <c r="D13" s="4"/>
      <c r="H13" s="2"/>
      <c r="I13" s="2"/>
      <c r="J13" s="2"/>
      <c r="K13" s="2"/>
      <c r="L13" s="2"/>
      <c r="M13" s="2"/>
      <c r="N13" s="2"/>
    </row>
    <row r="14" spans="2:22" s="1" customFormat="1" ht="14.25" x14ac:dyDescent="0.45">
      <c r="B14" s="120">
        <f t="shared" si="0"/>
        <v>3</v>
      </c>
      <c r="C14" s="10" t="s">
        <v>96</v>
      </c>
      <c r="D14" s="5"/>
      <c r="H14" s="2"/>
      <c r="I14" s="2"/>
      <c r="J14" s="2"/>
      <c r="K14" s="2"/>
      <c r="L14" s="2"/>
      <c r="M14" s="2"/>
      <c r="N14" s="2"/>
    </row>
    <row r="15" spans="2:22" s="1" customFormat="1" ht="14.25" x14ac:dyDescent="0.45">
      <c r="B15" s="120">
        <f t="shared" si="0"/>
        <v>4</v>
      </c>
      <c r="C15" s="10" t="s">
        <v>97</v>
      </c>
      <c r="D15" s="5"/>
      <c r="H15" s="2"/>
      <c r="I15" s="2"/>
      <c r="J15" s="2"/>
      <c r="K15" s="2"/>
      <c r="L15" s="2"/>
      <c r="M15" s="2"/>
      <c r="N15" s="2"/>
    </row>
    <row r="16" spans="2:22" s="1" customFormat="1" ht="14.25" x14ac:dyDescent="0.45">
      <c r="B16" s="120">
        <f t="shared" si="0"/>
        <v>5</v>
      </c>
      <c r="C16" s="10" t="s">
        <v>99</v>
      </c>
      <c r="D16" s="5"/>
      <c r="H16" s="2"/>
      <c r="I16" s="2"/>
      <c r="J16" s="2"/>
      <c r="K16" s="2"/>
      <c r="L16" s="2"/>
      <c r="M16" s="2"/>
      <c r="N16" s="2"/>
    </row>
    <row r="17" spans="2:14" s="1" customFormat="1" ht="14.25" x14ac:dyDescent="0.45">
      <c r="B17" s="120">
        <f t="shared" si="0"/>
        <v>6</v>
      </c>
      <c r="C17" s="10" t="s">
        <v>100</v>
      </c>
      <c r="D17" s="5"/>
      <c r="H17" s="2"/>
      <c r="I17" s="2"/>
      <c r="J17" s="2"/>
      <c r="K17" s="2"/>
      <c r="L17" s="2"/>
      <c r="M17" s="2"/>
      <c r="N17" s="2"/>
    </row>
    <row r="18" spans="2:14" s="1" customFormat="1" ht="14.25" x14ac:dyDescent="0.45">
      <c r="B18" s="120">
        <f t="shared" si="0"/>
        <v>7</v>
      </c>
      <c r="C18" s="10" t="s">
        <v>101</v>
      </c>
      <c r="D18" s="5"/>
      <c r="H18" s="2"/>
      <c r="I18" s="2"/>
      <c r="J18" s="2"/>
      <c r="K18" s="2"/>
      <c r="L18" s="2"/>
      <c r="M18" s="2"/>
      <c r="N18" s="2"/>
    </row>
    <row r="19" spans="2:14" s="1" customFormat="1" ht="14.25" x14ac:dyDescent="0.45">
      <c r="B19" s="120">
        <f t="shared" si="0"/>
        <v>8</v>
      </c>
      <c r="C19" s="10" t="s">
        <v>102</v>
      </c>
      <c r="D19" s="5"/>
      <c r="H19" s="2"/>
      <c r="I19" s="2"/>
      <c r="J19" s="2"/>
      <c r="K19" s="2"/>
      <c r="L19" s="2"/>
      <c r="M19" s="2"/>
      <c r="N19" s="2"/>
    </row>
    <row r="20" spans="2:14" s="1" customFormat="1" ht="14.25" x14ac:dyDescent="0.45">
      <c r="B20" s="120">
        <f t="shared" si="0"/>
        <v>9</v>
      </c>
      <c r="C20" s="10" t="s">
        <v>103</v>
      </c>
      <c r="D20" s="5"/>
      <c r="H20" s="2"/>
      <c r="I20" s="2"/>
      <c r="J20" s="2"/>
      <c r="K20" s="2"/>
      <c r="L20" s="2"/>
      <c r="M20" s="2"/>
      <c r="N20" s="2"/>
    </row>
  </sheetData>
  <sheetProtection algorithmName="SHA-512" hashValue="6jqKso6d2ix4FbXHvVzL+LJq0pQdj3rSh7OjsW3c2wQZLLXIvuQpVivDefgRk3Z5TP3/rsTUCOWowny/+78Rmw==" saltValue="3hS/ua3IugkSFKJOslK+d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C2AD9-D726-4E8B-B9D5-CD0B21B76994}">
  <sheetPr>
    <outlinePr summaryBelow="0" summaryRight="0"/>
    <pageSetUpPr fitToPage="1"/>
  </sheetPr>
  <dimension ref="A1:T1037"/>
  <sheetViews>
    <sheetView showGridLines="0" zoomScaleNormal="100" workbookViewId="0">
      <selection activeCell="F3" sqref="F3:H3"/>
    </sheetView>
  </sheetViews>
  <sheetFormatPr defaultColWidth="12.53125" defaultRowHeight="15" customHeight="1" x14ac:dyDescent="0.35"/>
  <cols>
    <col min="1" max="1" width="1.6640625" customWidth="1"/>
    <col min="2" max="3" width="12.9296875" customWidth="1"/>
    <col min="4" max="5" width="11.73046875" customWidth="1"/>
    <col min="6" max="17" width="12" customWidth="1"/>
    <col min="18" max="18" width="1.59765625" style="8" customWidth="1"/>
    <col min="19" max="19" width="47.53125" style="8" customWidth="1"/>
  </cols>
  <sheetData>
    <row r="1" spans="1:20" ht="5.35" customHeight="1" x14ac:dyDescent="0.35"/>
    <row r="2" spans="1:20" s="1" customFormat="1" ht="18" x14ac:dyDescent="0.55000000000000004">
      <c r="B2" s="27" t="s">
        <v>60</v>
      </c>
      <c r="C2" s="27"/>
      <c r="D2" s="66" t="str">
        <f>CONCATENATE(F12,"  to ")</f>
        <v xml:space="preserve">Jan 2026  to </v>
      </c>
      <c r="E2" s="65">
        <f>IFERROR(Q12,"")</f>
        <v>46364</v>
      </c>
      <c r="F2" s="2"/>
    </row>
    <row r="3" spans="1:20" s="1" customFormat="1" ht="20.25" customHeight="1" x14ac:dyDescent="0.45">
      <c r="B3" s="145" t="s">
        <v>66</v>
      </c>
      <c r="C3" s="146"/>
      <c r="D3" s="146"/>
      <c r="E3" s="147"/>
      <c r="F3" s="75" t="s">
        <v>67</v>
      </c>
      <c r="G3" s="76"/>
      <c r="H3" s="77"/>
      <c r="I3" s="2"/>
      <c r="J3" s="2"/>
      <c r="K3" s="2"/>
      <c r="L3" s="2"/>
      <c r="M3" s="2"/>
      <c r="N3" s="2"/>
    </row>
    <row r="4" spans="1:20" s="1" customFormat="1" ht="5.35" customHeight="1" x14ac:dyDescent="0.45">
      <c r="B4" s="6"/>
      <c r="C4" s="6"/>
      <c r="D4" s="6"/>
      <c r="E4" s="6"/>
      <c r="F4" s="6"/>
      <c r="G4" s="2"/>
      <c r="H4" s="2"/>
      <c r="I4" s="2"/>
      <c r="J4" s="2"/>
      <c r="K4" s="2"/>
      <c r="L4" s="2"/>
      <c r="M4" s="2"/>
      <c r="N4" s="2"/>
    </row>
    <row r="5" spans="1:20" s="1" customFormat="1" ht="31.9" customHeight="1" x14ac:dyDescent="0.45">
      <c r="B5" s="138" t="s">
        <v>47</v>
      </c>
      <c r="C5" s="139"/>
      <c r="D5" s="93" t="s">
        <v>41</v>
      </c>
      <c r="E5" s="94" t="s">
        <v>46</v>
      </c>
      <c r="G5" s="142" t="s">
        <v>59</v>
      </c>
      <c r="H5" s="90" t="s">
        <v>55</v>
      </c>
      <c r="I5" s="91" t="s">
        <v>53</v>
      </c>
      <c r="J5" s="91" t="s">
        <v>86</v>
      </c>
      <c r="K5" s="91" t="s">
        <v>56</v>
      </c>
    </row>
    <row r="6" spans="1:20" s="1" customFormat="1" ht="15.85" customHeight="1" x14ac:dyDescent="0.45">
      <c r="B6" s="140"/>
      <c r="C6" s="141"/>
      <c r="D6" s="121" t="s">
        <v>87</v>
      </c>
      <c r="E6" s="122">
        <v>2026</v>
      </c>
      <c r="G6" s="144"/>
      <c r="H6" s="123">
        <v>0</v>
      </c>
      <c r="I6" s="126">
        <v>0</v>
      </c>
      <c r="J6" s="125">
        <v>0</v>
      </c>
      <c r="K6" s="125">
        <v>1</v>
      </c>
    </row>
    <row r="7" spans="1:20" ht="5.35" customHeight="1" x14ac:dyDescent="0.45">
      <c r="B7" s="15"/>
      <c r="C7" s="15"/>
      <c r="D7" s="15"/>
      <c r="E7" s="15"/>
      <c r="F7" s="13"/>
      <c r="G7" s="13"/>
      <c r="H7" s="13"/>
      <c r="I7" s="13"/>
      <c r="J7" s="13"/>
      <c r="K7" s="13"/>
      <c r="Q7" s="13"/>
      <c r="R7" s="14"/>
      <c r="S7" s="14"/>
    </row>
    <row r="8" spans="1:20" s="1" customFormat="1" ht="31.5" x14ac:dyDescent="0.45">
      <c r="B8" s="142" t="s">
        <v>57</v>
      </c>
      <c r="C8" s="90" t="s">
        <v>48</v>
      </c>
      <c r="D8" s="91" t="s">
        <v>53</v>
      </c>
      <c r="E8" s="92" t="s">
        <v>54</v>
      </c>
      <c r="G8" s="142" t="s">
        <v>58</v>
      </c>
      <c r="H8" s="90" t="s">
        <v>55</v>
      </c>
      <c r="I8" s="91" t="s">
        <v>53</v>
      </c>
      <c r="J8" s="91" t="s">
        <v>86</v>
      </c>
      <c r="K8" s="91" t="s">
        <v>56</v>
      </c>
      <c r="O8" s="73"/>
    </row>
    <row r="9" spans="1:20" s="1" customFormat="1" ht="15.85" customHeight="1" x14ac:dyDescent="0.45">
      <c r="B9" s="143"/>
      <c r="C9" s="123">
        <v>0</v>
      </c>
      <c r="D9" s="124">
        <v>0.2</v>
      </c>
      <c r="E9" s="125">
        <v>1</v>
      </c>
      <c r="G9" s="143"/>
      <c r="H9" s="123">
        <v>0</v>
      </c>
      <c r="I9" s="126">
        <v>0</v>
      </c>
      <c r="J9" s="125">
        <v>0</v>
      </c>
      <c r="K9" s="125">
        <v>1</v>
      </c>
    </row>
    <row r="10" spans="1:20" ht="5.35" customHeight="1" x14ac:dyDescent="0.45">
      <c r="B10" s="15"/>
      <c r="C10" s="15"/>
      <c r="D10" s="15"/>
      <c r="E10" s="15"/>
      <c r="F10" s="13"/>
      <c r="G10" s="13"/>
      <c r="H10" s="13"/>
      <c r="I10" s="13"/>
      <c r="J10" s="16"/>
      <c r="K10" s="13"/>
      <c r="L10" s="13"/>
      <c r="M10" s="13"/>
      <c r="N10" s="13"/>
      <c r="O10" s="13"/>
      <c r="P10" s="13"/>
      <c r="Q10" s="13"/>
      <c r="R10" s="14"/>
      <c r="S10" s="14"/>
    </row>
    <row r="11" spans="1:20" s="43" customFormat="1" ht="13.25" customHeight="1" x14ac:dyDescent="0.35">
      <c r="A11" s="56"/>
      <c r="B11" s="58" t="s">
        <v>23</v>
      </c>
      <c r="C11" s="44"/>
      <c r="D11" s="44"/>
      <c r="E11" s="44" t="s">
        <v>45</v>
      </c>
      <c r="F11" s="45">
        <v>1</v>
      </c>
      <c r="G11" s="46">
        <v>2</v>
      </c>
      <c r="H11" s="46">
        <v>3</v>
      </c>
      <c r="I11" s="46">
        <v>4</v>
      </c>
      <c r="J11" s="46">
        <v>5</v>
      </c>
      <c r="K11" s="46">
        <v>6</v>
      </c>
      <c r="L11" s="46">
        <v>7</v>
      </c>
      <c r="M11" s="46">
        <v>8</v>
      </c>
      <c r="N11" s="46">
        <v>9</v>
      </c>
      <c r="O11" s="46">
        <v>10</v>
      </c>
      <c r="P11" s="46">
        <v>11</v>
      </c>
      <c r="Q11" s="46">
        <v>12</v>
      </c>
      <c r="R11" s="47"/>
      <c r="S11" s="42" t="s">
        <v>88</v>
      </c>
    </row>
    <row r="12" spans="1:20" s="43" customFormat="1" ht="13.25" customHeight="1" x14ac:dyDescent="0.35">
      <c r="A12" s="56"/>
      <c r="B12" s="59"/>
      <c r="C12" s="60"/>
      <c r="D12" s="62"/>
      <c r="E12" s="62"/>
      <c r="F12" s="61" t="str">
        <f>CONCATENATE(D6," ",E6)</f>
        <v>Jan 2026</v>
      </c>
      <c r="G12" s="61">
        <f>F12+31</f>
        <v>46054</v>
      </c>
      <c r="H12" s="61">
        <f t="shared" ref="H12:Q12" si="0">G12+31</f>
        <v>46085</v>
      </c>
      <c r="I12" s="61">
        <f t="shared" si="0"/>
        <v>46116</v>
      </c>
      <c r="J12" s="61">
        <f t="shared" si="0"/>
        <v>46147</v>
      </c>
      <c r="K12" s="61">
        <f t="shared" si="0"/>
        <v>46178</v>
      </c>
      <c r="L12" s="61">
        <f t="shared" si="0"/>
        <v>46209</v>
      </c>
      <c r="M12" s="61">
        <f t="shared" si="0"/>
        <v>46240</v>
      </c>
      <c r="N12" s="61">
        <f t="shared" si="0"/>
        <v>46271</v>
      </c>
      <c r="O12" s="61">
        <f t="shared" si="0"/>
        <v>46302</v>
      </c>
      <c r="P12" s="61">
        <f t="shared" si="0"/>
        <v>46333</v>
      </c>
      <c r="Q12" s="61">
        <f t="shared" si="0"/>
        <v>46364</v>
      </c>
      <c r="R12" s="47"/>
      <c r="S12" s="57"/>
    </row>
    <row r="13" spans="1:20" ht="15.75" customHeight="1" x14ac:dyDescent="0.5">
      <c r="A13" s="7"/>
      <c r="B13" s="48"/>
      <c r="C13" s="23"/>
      <c r="D13" s="23"/>
      <c r="E13" s="49" t="s">
        <v>0</v>
      </c>
      <c r="F13" s="127">
        <v>0</v>
      </c>
      <c r="G13" s="112">
        <f>(F14)*1</f>
        <v>0</v>
      </c>
      <c r="H13" s="112">
        <f t="shared" ref="H13:Q13" si="1">(G14)*1</f>
        <v>0</v>
      </c>
      <c r="I13" s="112">
        <f t="shared" si="1"/>
        <v>0</v>
      </c>
      <c r="J13" s="112">
        <f t="shared" si="1"/>
        <v>0</v>
      </c>
      <c r="K13" s="112">
        <f t="shared" si="1"/>
        <v>0</v>
      </c>
      <c r="L13" s="112">
        <f t="shared" si="1"/>
        <v>0</v>
      </c>
      <c r="M13" s="112">
        <f t="shared" si="1"/>
        <v>0</v>
      </c>
      <c r="N13" s="112">
        <f t="shared" si="1"/>
        <v>0</v>
      </c>
      <c r="O13" s="112">
        <f t="shared" si="1"/>
        <v>0</v>
      </c>
      <c r="P13" s="112">
        <f t="shared" si="1"/>
        <v>0</v>
      </c>
      <c r="Q13" s="112">
        <f t="shared" si="1"/>
        <v>0</v>
      </c>
      <c r="R13" s="50"/>
      <c r="S13" s="18"/>
    </row>
    <row r="14" spans="1:20" ht="15.75" customHeight="1" x14ac:dyDescent="0.5">
      <c r="A14" s="7"/>
      <c r="B14" s="25"/>
      <c r="C14" s="14"/>
      <c r="D14" s="14"/>
      <c r="E14" s="63" t="s">
        <v>11</v>
      </c>
      <c r="F14" s="112">
        <f>(F77)*1</f>
        <v>0</v>
      </c>
      <c r="G14" s="112">
        <f>(G77)*1</f>
        <v>0</v>
      </c>
      <c r="H14" s="112">
        <f>(H77)*1</f>
        <v>0</v>
      </c>
      <c r="I14" s="112">
        <f>(I77)*1</f>
        <v>0</v>
      </c>
      <c r="J14" s="112">
        <f t="shared" ref="J14:Q14" si="2">(J77)*1</f>
        <v>0</v>
      </c>
      <c r="K14" s="112">
        <f t="shared" si="2"/>
        <v>0</v>
      </c>
      <c r="L14" s="112">
        <f t="shared" si="2"/>
        <v>0</v>
      </c>
      <c r="M14" s="112">
        <f t="shared" si="2"/>
        <v>0</v>
      </c>
      <c r="N14" s="112">
        <f t="shared" si="2"/>
        <v>0</v>
      </c>
      <c r="O14" s="112">
        <f t="shared" si="2"/>
        <v>0</v>
      </c>
      <c r="P14" s="112">
        <f t="shared" si="2"/>
        <v>0</v>
      </c>
      <c r="Q14" s="112">
        <f t="shared" si="2"/>
        <v>0</v>
      </c>
      <c r="R14" s="21"/>
      <c r="S14" s="55"/>
    </row>
    <row r="15" spans="1:20" ht="6" customHeight="1" x14ac:dyDescent="0.45">
      <c r="A15" s="7"/>
      <c r="B15" s="25"/>
      <c r="C15" s="14"/>
      <c r="D15" s="31"/>
      <c r="E15" s="31"/>
      <c r="F15" s="17"/>
      <c r="G15" s="17"/>
      <c r="H15" s="17"/>
      <c r="I15" s="17"/>
      <c r="J15" s="17"/>
      <c r="K15" s="17"/>
      <c r="L15" s="17"/>
      <c r="M15" s="17"/>
      <c r="N15" s="17"/>
      <c r="O15" s="17"/>
      <c r="P15" s="17"/>
      <c r="Q15" s="17"/>
      <c r="R15" s="17"/>
      <c r="S15" s="109"/>
      <c r="T15" s="8"/>
    </row>
    <row r="16" spans="1:20" ht="15.75" customHeight="1" x14ac:dyDescent="0.5">
      <c r="A16" s="7"/>
      <c r="B16" s="67" t="s">
        <v>64</v>
      </c>
      <c r="C16" s="68"/>
      <c r="D16" s="69"/>
      <c r="E16" s="70"/>
      <c r="F16" s="71"/>
      <c r="G16" s="71"/>
      <c r="H16" s="71"/>
      <c r="I16" s="71"/>
      <c r="J16" s="71"/>
      <c r="K16" s="71"/>
      <c r="L16" s="71"/>
      <c r="M16" s="71"/>
      <c r="N16" s="71"/>
      <c r="O16" s="71"/>
      <c r="P16" s="71"/>
      <c r="Q16" s="71"/>
      <c r="R16" s="17"/>
      <c r="S16" s="19"/>
      <c r="T16" s="8"/>
    </row>
    <row r="17" spans="1:20" ht="6" customHeight="1" x14ac:dyDescent="0.45">
      <c r="A17" s="7"/>
      <c r="B17" s="51"/>
      <c r="C17" s="22"/>
      <c r="D17" s="22"/>
      <c r="E17" s="14"/>
      <c r="F17" s="17"/>
      <c r="G17" s="17"/>
      <c r="H17" s="17"/>
      <c r="I17" s="17"/>
      <c r="J17" s="17"/>
      <c r="K17" s="17"/>
      <c r="L17" s="17"/>
      <c r="M17" s="17"/>
      <c r="N17" s="17"/>
      <c r="O17" s="17"/>
      <c r="P17" s="17"/>
      <c r="Q17" s="17"/>
      <c r="R17" s="17"/>
      <c r="S17" s="19"/>
      <c r="T17" s="8"/>
    </row>
    <row r="18" spans="1:20" s="43" customFormat="1" ht="17" customHeight="1" x14ac:dyDescent="0.35">
      <c r="A18" s="56"/>
      <c r="B18" s="95" t="s">
        <v>61</v>
      </c>
      <c r="C18" s="103"/>
      <c r="D18" s="103"/>
      <c r="E18" s="105"/>
      <c r="N18" s="106"/>
      <c r="O18" s="106"/>
      <c r="P18" s="106"/>
      <c r="Q18" s="106"/>
      <c r="R18" s="106"/>
      <c r="S18" s="104"/>
      <c r="T18" s="107"/>
    </row>
    <row r="19" spans="1:20" ht="13.5" customHeight="1" x14ac:dyDescent="0.45">
      <c r="A19" s="7"/>
      <c r="B19" s="52" t="s">
        <v>25</v>
      </c>
      <c r="C19" s="20"/>
      <c r="D19" s="20"/>
      <c r="E19" s="20"/>
      <c r="F19" s="128">
        <v>0</v>
      </c>
      <c r="G19" s="128">
        <v>0</v>
      </c>
      <c r="H19" s="128">
        <v>0</v>
      </c>
      <c r="I19" s="128">
        <v>0</v>
      </c>
      <c r="J19" s="128">
        <v>0</v>
      </c>
      <c r="K19" s="128">
        <v>0</v>
      </c>
      <c r="L19" s="128">
        <v>0</v>
      </c>
      <c r="M19" s="128">
        <v>0</v>
      </c>
      <c r="N19" s="128">
        <v>0</v>
      </c>
      <c r="O19" s="128">
        <v>0</v>
      </c>
      <c r="P19" s="128">
        <v>0</v>
      </c>
      <c r="Q19" s="128">
        <v>0</v>
      </c>
      <c r="R19" s="17"/>
      <c r="S19" s="137"/>
      <c r="T19" s="8"/>
    </row>
    <row r="20" spans="1:20" ht="13.5" customHeight="1" x14ac:dyDescent="0.45">
      <c r="A20" s="7"/>
      <c r="B20" s="52" t="s">
        <v>24</v>
      </c>
      <c r="C20" s="20"/>
      <c r="D20" s="20"/>
      <c r="E20" s="20"/>
      <c r="F20" s="128">
        <v>0</v>
      </c>
      <c r="G20" s="128">
        <v>0</v>
      </c>
      <c r="H20" s="128">
        <v>0</v>
      </c>
      <c r="I20" s="128">
        <v>0</v>
      </c>
      <c r="J20" s="128">
        <v>0</v>
      </c>
      <c r="K20" s="128">
        <v>0</v>
      </c>
      <c r="L20" s="128">
        <v>0</v>
      </c>
      <c r="M20" s="128">
        <v>0</v>
      </c>
      <c r="N20" s="128">
        <v>0</v>
      </c>
      <c r="O20" s="128">
        <v>0</v>
      </c>
      <c r="P20" s="128">
        <v>0</v>
      </c>
      <c r="Q20" s="128">
        <v>0</v>
      </c>
      <c r="R20" s="17"/>
      <c r="S20" s="137"/>
      <c r="T20" s="8"/>
    </row>
    <row r="21" spans="1:20" ht="13.5" customHeight="1" x14ac:dyDescent="0.45">
      <c r="A21" s="7"/>
      <c r="B21" s="52" t="s">
        <v>26</v>
      </c>
      <c r="C21" s="20"/>
      <c r="D21" s="20"/>
      <c r="E21" s="20"/>
      <c r="F21" s="128">
        <v>0</v>
      </c>
      <c r="G21" s="128">
        <v>0</v>
      </c>
      <c r="H21" s="128">
        <v>0</v>
      </c>
      <c r="I21" s="128">
        <v>0</v>
      </c>
      <c r="J21" s="128">
        <v>0</v>
      </c>
      <c r="K21" s="128">
        <v>0</v>
      </c>
      <c r="L21" s="128">
        <v>0</v>
      </c>
      <c r="M21" s="128">
        <v>0</v>
      </c>
      <c r="N21" s="128">
        <v>0</v>
      </c>
      <c r="O21" s="128">
        <v>0</v>
      </c>
      <c r="P21" s="128">
        <v>0</v>
      </c>
      <c r="Q21" s="128">
        <v>0</v>
      </c>
      <c r="R21" s="17"/>
      <c r="S21" s="137"/>
      <c r="T21" s="8"/>
    </row>
    <row r="22" spans="1:20" ht="13.5" customHeight="1" x14ac:dyDescent="0.45">
      <c r="A22" s="7"/>
      <c r="B22" s="52" t="s">
        <v>28</v>
      </c>
      <c r="C22" s="20"/>
      <c r="D22" s="20"/>
      <c r="E22" s="20"/>
      <c r="F22" s="128">
        <v>0</v>
      </c>
      <c r="G22" s="128">
        <v>0</v>
      </c>
      <c r="H22" s="128">
        <v>0</v>
      </c>
      <c r="I22" s="128">
        <v>0</v>
      </c>
      <c r="J22" s="128">
        <v>0</v>
      </c>
      <c r="K22" s="128">
        <v>0</v>
      </c>
      <c r="L22" s="128">
        <v>0</v>
      </c>
      <c r="M22" s="128">
        <v>0</v>
      </c>
      <c r="N22" s="128">
        <v>0</v>
      </c>
      <c r="O22" s="128">
        <v>0</v>
      </c>
      <c r="P22" s="128">
        <v>0</v>
      </c>
      <c r="Q22" s="128">
        <v>0</v>
      </c>
      <c r="R22" s="17"/>
      <c r="S22" s="137"/>
      <c r="T22" s="8"/>
    </row>
    <row r="23" spans="1:20" ht="13.5" customHeight="1" x14ac:dyDescent="0.45">
      <c r="A23" s="7"/>
      <c r="B23" s="52" t="s">
        <v>27</v>
      </c>
      <c r="C23" s="20"/>
      <c r="D23" s="20"/>
      <c r="E23" s="20"/>
      <c r="F23" s="128">
        <v>0</v>
      </c>
      <c r="G23" s="128">
        <v>0</v>
      </c>
      <c r="H23" s="128">
        <v>0</v>
      </c>
      <c r="I23" s="128">
        <v>0</v>
      </c>
      <c r="J23" s="128">
        <v>0</v>
      </c>
      <c r="K23" s="128">
        <v>0</v>
      </c>
      <c r="L23" s="128">
        <v>0</v>
      </c>
      <c r="M23" s="128">
        <v>0</v>
      </c>
      <c r="N23" s="128">
        <v>0</v>
      </c>
      <c r="O23" s="128">
        <v>0</v>
      </c>
      <c r="P23" s="128">
        <v>0</v>
      </c>
      <c r="Q23" s="128">
        <v>0</v>
      </c>
      <c r="R23" s="17"/>
      <c r="S23" s="137"/>
      <c r="T23" s="8"/>
    </row>
    <row r="24" spans="1:20" ht="13.5" customHeight="1" x14ac:dyDescent="0.45">
      <c r="A24" s="7"/>
      <c r="B24" s="52" t="s">
        <v>38</v>
      </c>
      <c r="C24" s="20"/>
      <c r="D24" s="20"/>
      <c r="E24" s="20"/>
      <c r="F24" s="128">
        <v>0</v>
      </c>
      <c r="G24" s="128">
        <v>0</v>
      </c>
      <c r="H24" s="128">
        <v>0</v>
      </c>
      <c r="I24" s="128">
        <v>0</v>
      </c>
      <c r="J24" s="128">
        <v>0</v>
      </c>
      <c r="K24" s="128">
        <v>0</v>
      </c>
      <c r="L24" s="128">
        <v>0</v>
      </c>
      <c r="M24" s="128">
        <v>0</v>
      </c>
      <c r="N24" s="128">
        <v>0</v>
      </c>
      <c r="O24" s="128">
        <v>0</v>
      </c>
      <c r="P24" s="128">
        <v>0</v>
      </c>
      <c r="Q24" s="128">
        <v>0</v>
      </c>
      <c r="R24" s="17"/>
      <c r="S24" s="137"/>
      <c r="T24" s="8"/>
    </row>
    <row r="25" spans="1:20" ht="13.5" customHeight="1" x14ac:dyDescent="0.45">
      <c r="A25" s="7"/>
      <c r="B25" s="52" t="s">
        <v>29</v>
      </c>
      <c r="C25" s="20"/>
      <c r="D25" s="20"/>
      <c r="E25" s="20"/>
      <c r="F25" s="128">
        <v>0</v>
      </c>
      <c r="G25" s="128">
        <v>0</v>
      </c>
      <c r="H25" s="128">
        <v>0</v>
      </c>
      <c r="I25" s="128">
        <v>0</v>
      </c>
      <c r="J25" s="128">
        <v>0</v>
      </c>
      <c r="K25" s="128">
        <v>0</v>
      </c>
      <c r="L25" s="128">
        <v>0</v>
      </c>
      <c r="M25" s="128">
        <v>0</v>
      </c>
      <c r="N25" s="128">
        <v>0</v>
      </c>
      <c r="O25" s="128">
        <v>0</v>
      </c>
      <c r="P25" s="128">
        <v>0</v>
      </c>
      <c r="Q25" s="128">
        <v>0</v>
      </c>
      <c r="R25" s="17"/>
      <c r="S25" s="137"/>
      <c r="T25" s="8"/>
    </row>
    <row r="26" spans="1:20" ht="6" customHeight="1" x14ac:dyDescent="0.45">
      <c r="A26" s="7"/>
      <c r="B26" s="51"/>
      <c r="C26" s="22"/>
      <c r="D26" s="22"/>
      <c r="E26" s="14"/>
      <c r="R26" s="17"/>
      <c r="S26" s="134"/>
      <c r="T26" s="8"/>
    </row>
    <row r="27" spans="1:20" s="43" customFormat="1" ht="17" customHeight="1" x14ac:dyDescent="0.35">
      <c r="A27" s="56"/>
      <c r="B27" s="95" t="s">
        <v>62</v>
      </c>
      <c r="C27" s="103"/>
      <c r="D27" s="103"/>
      <c r="E27" s="105"/>
      <c r="R27" s="106"/>
      <c r="S27" s="135"/>
      <c r="T27" s="107"/>
    </row>
    <row r="28" spans="1:20" ht="13.5" customHeight="1" x14ac:dyDescent="0.45">
      <c r="A28" s="7"/>
      <c r="B28" s="52" t="s">
        <v>30</v>
      </c>
      <c r="C28" s="30"/>
      <c r="D28" s="30"/>
      <c r="E28" s="20"/>
      <c r="F28" s="128">
        <v>0</v>
      </c>
      <c r="G28" s="128">
        <v>0</v>
      </c>
      <c r="H28" s="128">
        <v>0</v>
      </c>
      <c r="I28" s="128">
        <v>0</v>
      </c>
      <c r="J28" s="128">
        <v>0</v>
      </c>
      <c r="K28" s="128">
        <v>0</v>
      </c>
      <c r="L28" s="128">
        <v>0</v>
      </c>
      <c r="M28" s="128">
        <v>0</v>
      </c>
      <c r="N28" s="128">
        <v>0</v>
      </c>
      <c r="O28" s="128">
        <v>0</v>
      </c>
      <c r="P28" s="128">
        <v>0</v>
      </c>
      <c r="Q28" s="128">
        <v>0</v>
      </c>
      <c r="R28" s="17"/>
      <c r="S28" s="137"/>
      <c r="T28" s="8"/>
    </row>
    <row r="29" spans="1:20" ht="13.5" customHeight="1" x14ac:dyDescent="0.45">
      <c r="A29" s="7"/>
      <c r="B29" s="52" t="s">
        <v>31</v>
      </c>
      <c r="C29" s="30"/>
      <c r="D29" s="30"/>
      <c r="E29" s="20"/>
      <c r="F29" s="128">
        <v>0</v>
      </c>
      <c r="G29" s="128">
        <v>0</v>
      </c>
      <c r="H29" s="128">
        <v>0</v>
      </c>
      <c r="I29" s="128">
        <v>0</v>
      </c>
      <c r="J29" s="128">
        <v>0</v>
      </c>
      <c r="K29" s="128">
        <v>0</v>
      </c>
      <c r="L29" s="128">
        <v>0</v>
      </c>
      <c r="M29" s="128">
        <v>0</v>
      </c>
      <c r="N29" s="128">
        <v>0</v>
      </c>
      <c r="O29" s="128">
        <v>0</v>
      </c>
      <c r="P29" s="128">
        <v>0</v>
      </c>
      <c r="Q29" s="128">
        <v>0</v>
      </c>
      <c r="R29" s="17"/>
      <c r="S29" s="137"/>
      <c r="T29" s="8"/>
    </row>
    <row r="30" spans="1:20" ht="13.5" customHeight="1" x14ac:dyDescent="0.45">
      <c r="A30" s="7"/>
      <c r="B30" s="52" t="s">
        <v>32</v>
      </c>
      <c r="C30" s="30"/>
      <c r="D30" s="30"/>
      <c r="E30" s="20"/>
      <c r="F30" s="128">
        <v>0</v>
      </c>
      <c r="G30" s="128">
        <v>0</v>
      </c>
      <c r="H30" s="128">
        <v>0</v>
      </c>
      <c r="I30" s="128">
        <v>0</v>
      </c>
      <c r="J30" s="128">
        <v>0</v>
      </c>
      <c r="K30" s="128">
        <v>0</v>
      </c>
      <c r="L30" s="128">
        <v>0</v>
      </c>
      <c r="M30" s="128">
        <v>0</v>
      </c>
      <c r="N30" s="128">
        <v>0</v>
      </c>
      <c r="O30" s="128">
        <v>0</v>
      </c>
      <c r="P30" s="128">
        <v>0</v>
      </c>
      <c r="Q30" s="128">
        <v>0</v>
      </c>
      <c r="R30" s="17"/>
      <c r="S30" s="137"/>
      <c r="T30" s="8"/>
    </row>
    <row r="31" spans="1:20" ht="6" customHeight="1" x14ac:dyDescent="0.45">
      <c r="A31" s="7"/>
      <c r="B31" s="51"/>
      <c r="C31" s="22"/>
      <c r="D31" s="22"/>
      <c r="E31" s="14"/>
      <c r="R31" s="17"/>
      <c r="S31" s="134"/>
      <c r="T31" s="8"/>
    </row>
    <row r="32" spans="1:20" s="43" customFormat="1" ht="17" customHeight="1" x14ac:dyDescent="0.35">
      <c r="A32" s="56"/>
      <c r="B32" s="95" t="s">
        <v>63</v>
      </c>
      <c r="C32" s="103"/>
      <c r="D32" s="103"/>
      <c r="E32" s="105"/>
      <c r="R32" s="106"/>
      <c r="S32" s="135"/>
      <c r="T32" s="107"/>
    </row>
    <row r="33" spans="1:20" ht="13.5" customHeight="1" x14ac:dyDescent="0.45">
      <c r="A33" s="7"/>
      <c r="B33" s="52" t="s">
        <v>39</v>
      </c>
      <c r="C33" s="30"/>
      <c r="D33" s="30"/>
      <c r="E33" s="20"/>
      <c r="F33" s="128">
        <v>0</v>
      </c>
      <c r="G33" s="128">
        <v>0</v>
      </c>
      <c r="H33" s="128">
        <v>0</v>
      </c>
      <c r="I33" s="128">
        <v>0</v>
      </c>
      <c r="J33" s="128">
        <v>0</v>
      </c>
      <c r="K33" s="128">
        <v>0</v>
      </c>
      <c r="L33" s="128">
        <v>0</v>
      </c>
      <c r="M33" s="128">
        <v>0</v>
      </c>
      <c r="N33" s="128">
        <v>0</v>
      </c>
      <c r="O33" s="128">
        <v>0</v>
      </c>
      <c r="P33" s="128">
        <v>0</v>
      </c>
      <c r="Q33" s="128">
        <v>0</v>
      </c>
      <c r="R33" s="17"/>
      <c r="S33" s="137"/>
      <c r="T33" s="8"/>
    </row>
    <row r="34" spans="1:20" ht="13.5" customHeight="1" x14ac:dyDescent="0.45">
      <c r="A34" s="7"/>
      <c r="B34" s="52" t="s">
        <v>50</v>
      </c>
      <c r="C34" s="30"/>
      <c r="D34" s="30"/>
      <c r="E34" s="20"/>
      <c r="F34" s="128">
        <v>0</v>
      </c>
      <c r="G34" s="128">
        <v>0</v>
      </c>
      <c r="H34" s="128">
        <v>0</v>
      </c>
      <c r="I34" s="128">
        <v>0</v>
      </c>
      <c r="J34" s="128">
        <v>0</v>
      </c>
      <c r="K34" s="128">
        <v>0</v>
      </c>
      <c r="L34" s="128">
        <v>0</v>
      </c>
      <c r="M34" s="128">
        <v>0</v>
      </c>
      <c r="N34" s="128">
        <v>0</v>
      </c>
      <c r="O34" s="128">
        <v>0</v>
      </c>
      <c r="P34" s="128">
        <v>0</v>
      </c>
      <c r="Q34" s="128">
        <v>0</v>
      </c>
      <c r="R34" s="17"/>
      <c r="S34" s="137"/>
      <c r="T34" s="8"/>
    </row>
    <row r="35" spans="1:20" ht="13.5" customHeight="1" x14ac:dyDescent="0.45">
      <c r="A35" s="7"/>
      <c r="B35" s="52" t="s">
        <v>42</v>
      </c>
      <c r="C35" s="30"/>
      <c r="D35" s="30"/>
      <c r="E35" s="64" t="str">
        <f>IF(OR(MIN(F83:Q83)&lt;0,MAX(F83:Q83)&gt;C9),"ERROR","")</f>
        <v/>
      </c>
      <c r="F35" s="128">
        <v>0</v>
      </c>
      <c r="G35" s="128">
        <v>0</v>
      </c>
      <c r="H35" s="128">
        <v>0</v>
      </c>
      <c r="I35" s="128">
        <v>0</v>
      </c>
      <c r="J35" s="128">
        <v>0</v>
      </c>
      <c r="K35" s="128">
        <v>0</v>
      </c>
      <c r="L35" s="128">
        <v>0</v>
      </c>
      <c r="M35" s="128">
        <v>0</v>
      </c>
      <c r="N35" s="128">
        <v>0</v>
      </c>
      <c r="O35" s="128">
        <v>0</v>
      </c>
      <c r="P35" s="128">
        <v>0</v>
      </c>
      <c r="Q35" s="128">
        <v>0</v>
      </c>
      <c r="R35" s="17"/>
      <c r="S35" s="137"/>
      <c r="T35" s="8"/>
    </row>
    <row r="36" spans="1:20" ht="13.5" customHeight="1" x14ac:dyDescent="0.45">
      <c r="A36" s="7"/>
      <c r="B36" s="52" t="s">
        <v>43</v>
      </c>
      <c r="C36" s="30"/>
      <c r="D36" s="30"/>
      <c r="E36" s="20"/>
      <c r="F36" s="88">
        <f>IFERROR(IF(F$11=$K$6,$H$6,0),0)</f>
        <v>0</v>
      </c>
      <c r="G36" s="88">
        <f t="shared" ref="G36:Q36" si="3">IFERROR(IF(G$11=$K$6,$H$6,0),0)</f>
        <v>0</v>
      </c>
      <c r="H36" s="88">
        <f t="shared" si="3"/>
        <v>0</v>
      </c>
      <c r="I36" s="88">
        <f t="shared" si="3"/>
        <v>0</v>
      </c>
      <c r="J36" s="88">
        <f t="shared" si="3"/>
        <v>0</v>
      </c>
      <c r="K36" s="88">
        <f t="shared" si="3"/>
        <v>0</v>
      </c>
      <c r="L36" s="88">
        <f t="shared" si="3"/>
        <v>0</v>
      </c>
      <c r="M36" s="88">
        <f t="shared" si="3"/>
        <v>0</v>
      </c>
      <c r="N36" s="88">
        <f t="shared" si="3"/>
        <v>0</v>
      </c>
      <c r="O36" s="88">
        <f t="shared" si="3"/>
        <v>0</v>
      </c>
      <c r="P36" s="88">
        <f t="shared" si="3"/>
        <v>0</v>
      </c>
      <c r="Q36" s="88">
        <f t="shared" si="3"/>
        <v>0</v>
      </c>
      <c r="R36" s="17"/>
      <c r="S36" s="137"/>
      <c r="T36" s="8"/>
    </row>
    <row r="37" spans="1:20" ht="13.5" customHeight="1" x14ac:dyDescent="0.45">
      <c r="A37" s="7"/>
      <c r="B37" s="52" t="s">
        <v>44</v>
      </c>
      <c r="C37" s="30"/>
      <c r="D37" s="30"/>
      <c r="E37" s="20"/>
      <c r="F37" s="88">
        <f>IFERROR(IF(F$11=$K$9,$H$9,0),0)</f>
        <v>0</v>
      </c>
      <c r="G37" s="88">
        <f>IFERROR(IF(G$11=$K$9,$H$9,0),0)</f>
        <v>0</v>
      </c>
      <c r="H37" s="88">
        <f>IFERROR(IF(H$11=$K$9,$H$9,0),0)</f>
        <v>0</v>
      </c>
      <c r="I37" s="88">
        <f t="shared" ref="I37:Q37" si="4">IFERROR(IF(I$11=$K$9,$H$9,0),0)</f>
        <v>0</v>
      </c>
      <c r="J37" s="88">
        <f t="shared" si="4"/>
        <v>0</v>
      </c>
      <c r="K37" s="88">
        <f t="shared" si="4"/>
        <v>0</v>
      </c>
      <c r="L37" s="88">
        <f t="shared" si="4"/>
        <v>0</v>
      </c>
      <c r="M37" s="88">
        <f t="shared" si="4"/>
        <v>0</v>
      </c>
      <c r="N37" s="88">
        <f t="shared" si="4"/>
        <v>0</v>
      </c>
      <c r="O37" s="88">
        <f t="shared" si="4"/>
        <v>0</v>
      </c>
      <c r="P37" s="88">
        <f t="shared" si="4"/>
        <v>0</v>
      </c>
      <c r="Q37" s="88">
        <f t="shared" si="4"/>
        <v>0</v>
      </c>
      <c r="R37" s="17"/>
      <c r="S37" s="137"/>
      <c r="T37" s="8"/>
    </row>
    <row r="38" spans="1:20" ht="13.5" customHeight="1" x14ac:dyDescent="0.45">
      <c r="A38" s="7"/>
      <c r="B38" s="52" t="s">
        <v>33</v>
      </c>
      <c r="C38" s="30"/>
      <c r="D38" s="30"/>
      <c r="E38" s="20"/>
      <c r="F38" s="128">
        <v>0</v>
      </c>
      <c r="G38" s="128">
        <v>0</v>
      </c>
      <c r="H38" s="128">
        <v>0</v>
      </c>
      <c r="I38" s="128">
        <v>0</v>
      </c>
      <c r="J38" s="128">
        <v>0</v>
      </c>
      <c r="K38" s="128">
        <v>0</v>
      </c>
      <c r="L38" s="128">
        <v>0</v>
      </c>
      <c r="M38" s="128">
        <v>0</v>
      </c>
      <c r="N38" s="128">
        <v>0</v>
      </c>
      <c r="O38" s="128">
        <v>0</v>
      </c>
      <c r="P38" s="128">
        <v>0</v>
      </c>
      <c r="Q38" s="128">
        <v>0</v>
      </c>
      <c r="R38" s="17"/>
      <c r="S38" s="137"/>
      <c r="T38" s="8"/>
    </row>
    <row r="39" spans="1:20" s="54" customFormat="1" ht="15.75" customHeight="1" x14ac:dyDescent="0.5">
      <c r="A39" s="53"/>
      <c r="B39" s="82" t="s">
        <v>1</v>
      </c>
      <c r="C39" s="83"/>
      <c r="D39" s="83"/>
      <c r="E39" s="83"/>
      <c r="F39" s="98">
        <f>(SUM(F19:F38))</f>
        <v>0</v>
      </c>
      <c r="G39" s="98">
        <f t="shared" ref="G39:Q39" si="5">(SUM(G19:G38))</f>
        <v>0</v>
      </c>
      <c r="H39" s="98">
        <f t="shared" si="5"/>
        <v>0</v>
      </c>
      <c r="I39" s="98">
        <f t="shared" si="5"/>
        <v>0</v>
      </c>
      <c r="J39" s="98">
        <f t="shared" si="5"/>
        <v>0</v>
      </c>
      <c r="K39" s="98">
        <f t="shared" si="5"/>
        <v>0</v>
      </c>
      <c r="L39" s="98">
        <f t="shared" si="5"/>
        <v>0</v>
      </c>
      <c r="M39" s="98">
        <f t="shared" si="5"/>
        <v>0</v>
      </c>
      <c r="N39" s="98">
        <f t="shared" si="5"/>
        <v>0</v>
      </c>
      <c r="O39" s="98">
        <f t="shared" si="5"/>
        <v>0</v>
      </c>
      <c r="P39" s="98">
        <f t="shared" si="5"/>
        <v>0</v>
      </c>
      <c r="Q39" s="98">
        <f t="shared" si="5"/>
        <v>0</v>
      </c>
      <c r="R39" s="84"/>
      <c r="S39" s="136"/>
      <c r="T39" s="108"/>
    </row>
    <row r="40" spans="1:20" ht="6.75" customHeight="1" x14ac:dyDescent="0.45">
      <c r="A40" s="7"/>
      <c r="B40" s="14"/>
      <c r="C40" s="14"/>
      <c r="D40" s="14"/>
      <c r="E40" s="14"/>
      <c r="F40" s="17"/>
      <c r="H40" s="17"/>
      <c r="I40" s="17"/>
      <c r="J40" s="17"/>
      <c r="K40" s="17"/>
      <c r="L40" s="17"/>
      <c r="M40" s="17"/>
      <c r="N40" s="17"/>
      <c r="O40" s="17"/>
      <c r="P40" s="17"/>
      <c r="Q40" s="17"/>
      <c r="R40" s="17"/>
      <c r="S40" s="134"/>
      <c r="T40" s="8"/>
    </row>
    <row r="41" spans="1:20" ht="18" hidden="1" customHeight="1" x14ac:dyDescent="0.45">
      <c r="A41" s="7"/>
      <c r="B41" s="14"/>
      <c r="C41" s="14"/>
      <c r="D41" s="14"/>
      <c r="E41" s="14"/>
      <c r="F41" s="17" t="b">
        <f>IF(F35&gt;0,F11)</f>
        <v>0</v>
      </c>
      <c r="G41">
        <f>IF(AND(SUM($F$41)=0,G35&gt;0),G11,0)</f>
        <v>0</v>
      </c>
      <c r="H41">
        <f>IF(AND(SUM($F$41:G41)=0,H35&gt;0),H11,0)</f>
        <v>0</v>
      </c>
      <c r="I41">
        <f>IF(AND(SUM($F$41:H41)=0,I35&gt;0),I11,0)</f>
        <v>0</v>
      </c>
      <c r="J41">
        <f>IF(AND(SUM($F$41:I41)=0,J35&gt;0),J11,0)</f>
        <v>0</v>
      </c>
      <c r="K41">
        <f>IF(AND(SUM($F$41:J41)=0,K35&gt;0),K11,0)</f>
        <v>0</v>
      </c>
      <c r="L41">
        <f>IF(AND(SUM($F$41:K41)=0,L35&gt;0),L11,0)</f>
        <v>0</v>
      </c>
      <c r="M41">
        <f>IF(AND(SUM($F$41:L41)=0,M35&gt;0),M11,0)</f>
        <v>0</v>
      </c>
      <c r="N41">
        <f>IF(AND(SUM($F$41:M41)=0,N35&gt;0),N11,0)</f>
        <v>0</v>
      </c>
      <c r="O41">
        <f>IF(AND(SUM($F$41:N41)=0,O35&gt;0),O11,0)</f>
        <v>0</v>
      </c>
      <c r="P41">
        <f>IF(AND(SUM($F$41:O41)=0,P35&gt;0),P11,0)</f>
        <v>0</v>
      </c>
      <c r="Q41">
        <f>IF(AND(SUM($F$41:P41)=0,Q35&gt;0),Q11,0)</f>
        <v>0</v>
      </c>
      <c r="R41" s="17"/>
      <c r="S41" s="134"/>
      <c r="T41" s="8"/>
    </row>
    <row r="42" spans="1:20" ht="15.75" customHeight="1" x14ac:dyDescent="0.5">
      <c r="A42" s="7"/>
      <c r="B42" s="67" t="s">
        <v>65</v>
      </c>
      <c r="C42" s="68"/>
      <c r="D42" s="68"/>
      <c r="E42" s="89"/>
      <c r="F42" s="71"/>
      <c r="G42" s="71"/>
      <c r="H42" s="71"/>
      <c r="I42" s="71"/>
      <c r="J42" s="71"/>
      <c r="K42" s="71"/>
      <c r="L42" s="71"/>
      <c r="M42" s="71"/>
      <c r="N42" s="71"/>
      <c r="O42" s="71"/>
      <c r="P42" s="71"/>
      <c r="Q42" s="71"/>
      <c r="R42" s="24"/>
      <c r="S42" s="134"/>
      <c r="T42" s="8"/>
    </row>
    <row r="43" spans="1:20" ht="6" customHeight="1" x14ac:dyDescent="0.45">
      <c r="A43" s="7"/>
      <c r="B43" s="51"/>
      <c r="C43" s="22"/>
      <c r="D43" s="22"/>
      <c r="E43" s="14"/>
      <c r="F43" s="17"/>
      <c r="H43" s="17"/>
      <c r="I43" s="17"/>
      <c r="J43" s="17"/>
      <c r="K43" s="17"/>
      <c r="L43" s="17"/>
      <c r="M43" s="17"/>
      <c r="N43" s="17"/>
      <c r="O43" s="17"/>
      <c r="P43" s="17"/>
      <c r="Q43" s="17"/>
      <c r="R43" s="17"/>
      <c r="S43" s="134"/>
      <c r="T43" s="8"/>
    </row>
    <row r="44" spans="1:20" s="43" customFormat="1" ht="17" customHeight="1" x14ac:dyDescent="0.35">
      <c r="A44" s="56"/>
      <c r="B44" s="95" t="s">
        <v>82</v>
      </c>
      <c r="C44" s="103"/>
      <c r="D44" s="103"/>
      <c r="E44" s="105"/>
      <c r="F44" s="106"/>
      <c r="H44" s="106"/>
      <c r="I44" s="106"/>
      <c r="J44" s="106"/>
      <c r="K44" s="106"/>
      <c r="L44" s="106"/>
      <c r="M44" s="106"/>
      <c r="N44" s="106"/>
      <c r="O44" s="106"/>
      <c r="P44" s="106"/>
      <c r="Q44" s="106"/>
      <c r="R44" s="106"/>
      <c r="S44" s="135"/>
      <c r="T44" s="107"/>
    </row>
    <row r="45" spans="1:20" ht="13.5" customHeight="1" x14ac:dyDescent="0.45">
      <c r="A45" s="7"/>
      <c r="B45" s="52" t="s">
        <v>4</v>
      </c>
      <c r="C45" s="30"/>
      <c r="D45" s="30"/>
      <c r="E45" s="20"/>
      <c r="F45" s="128">
        <v>0</v>
      </c>
      <c r="G45" s="128">
        <v>0</v>
      </c>
      <c r="H45" s="128">
        <v>0</v>
      </c>
      <c r="I45" s="128">
        <v>0</v>
      </c>
      <c r="J45" s="128">
        <v>0</v>
      </c>
      <c r="K45" s="128">
        <v>0</v>
      </c>
      <c r="L45" s="128">
        <v>0</v>
      </c>
      <c r="M45" s="128">
        <v>0</v>
      </c>
      <c r="N45" s="128">
        <v>0</v>
      </c>
      <c r="O45" s="128">
        <v>0</v>
      </c>
      <c r="P45" s="128">
        <v>0</v>
      </c>
      <c r="Q45" s="128">
        <v>0</v>
      </c>
      <c r="R45" s="17"/>
      <c r="S45" s="137"/>
      <c r="T45" s="8"/>
    </row>
    <row r="46" spans="1:20" ht="13.5" customHeight="1" x14ac:dyDescent="0.45">
      <c r="A46" s="7"/>
      <c r="B46" s="52" t="s">
        <v>5</v>
      </c>
      <c r="C46" s="30"/>
      <c r="D46" s="30"/>
      <c r="E46" s="20"/>
      <c r="F46" s="128">
        <v>0</v>
      </c>
      <c r="G46" s="128">
        <v>0</v>
      </c>
      <c r="H46" s="128">
        <v>0</v>
      </c>
      <c r="I46" s="128">
        <v>0</v>
      </c>
      <c r="J46" s="128">
        <v>0</v>
      </c>
      <c r="K46" s="128">
        <v>0</v>
      </c>
      <c r="L46" s="128">
        <v>0</v>
      </c>
      <c r="M46" s="128">
        <v>0</v>
      </c>
      <c r="N46" s="128">
        <v>0</v>
      </c>
      <c r="O46" s="128">
        <v>0</v>
      </c>
      <c r="P46" s="128">
        <v>0</v>
      </c>
      <c r="Q46" s="128">
        <v>0</v>
      </c>
      <c r="R46" s="17"/>
      <c r="S46" s="137"/>
      <c r="T46" s="8"/>
    </row>
    <row r="47" spans="1:20" ht="13.5" customHeight="1" x14ac:dyDescent="0.45">
      <c r="A47" s="7"/>
      <c r="B47" s="52" t="s">
        <v>78</v>
      </c>
      <c r="C47" s="30"/>
      <c r="D47" s="30"/>
      <c r="E47" s="20"/>
      <c r="F47" s="128">
        <v>0</v>
      </c>
      <c r="G47" s="128">
        <v>0</v>
      </c>
      <c r="H47" s="128">
        <v>0</v>
      </c>
      <c r="I47" s="128">
        <v>0</v>
      </c>
      <c r="J47" s="128">
        <v>0</v>
      </c>
      <c r="K47" s="128">
        <v>0</v>
      </c>
      <c r="L47" s="128">
        <v>0</v>
      </c>
      <c r="M47" s="128">
        <v>0</v>
      </c>
      <c r="N47" s="128">
        <v>0</v>
      </c>
      <c r="O47" s="128">
        <v>0</v>
      </c>
      <c r="P47" s="128">
        <v>0</v>
      </c>
      <c r="Q47" s="128">
        <v>0</v>
      </c>
      <c r="R47" s="17"/>
      <c r="S47" s="137"/>
      <c r="T47" s="8"/>
    </row>
    <row r="48" spans="1:20" ht="13.5" customHeight="1" x14ac:dyDescent="0.45">
      <c r="A48" s="7"/>
      <c r="B48" s="52" t="s">
        <v>34</v>
      </c>
      <c r="C48" s="30"/>
      <c r="D48" s="30"/>
      <c r="E48" s="20"/>
      <c r="F48" s="128">
        <v>0</v>
      </c>
      <c r="G48" s="128">
        <v>0</v>
      </c>
      <c r="H48" s="128">
        <v>0</v>
      </c>
      <c r="I48" s="128">
        <v>0</v>
      </c>
      <c r="J48" s="128">
        <v>0</v>
      </c>
      <c r="K48" s="128">
        <v>0</v>
      </c>
      <c r="L48" s="128">
        <v>0</v>
      </c>
      <c r="M48" s="128">
        <v>0</v>
      </c>
      <c r="N48" s="128">
        <v>0</v>
      </c>
      <c r="O48" s="128">
        <v>0</v>
      </c>
      <c r="P48" s="128">
        <v>0</v>
      </c>
      <c r="Q48" s="128">
        <v>0</v>
      </c>
      <c r="R48" s="17"/>
      <c r="S48" s="137"/>
      <c r="T48" s="8"/>
    </row>
    <row r="49" spans="1:20" ht="13.5" customHeight="1" x14ac:dyDescent="0.45">
      <c r="A49" s="7"/>
      <c r="B49" s="52" t="s">
        <v>35</v>
      </c>
      <c r="C49" s="30"/>
      <c r="D49" s="30"/>
      <c r="E49" s="20"/>
      <c r="F49" s="128">
        <v>0</v>
      </c>
      <c r="G49" s="128">
        <v>0</v>
      </c>
      <c r="H49" s="128">
        <v>0</v>
      </c>
      <c r="I49" s="128">
        <v>0</v>
      </c>
      <c r="J49" s="128">
        <v>0</v>
      </c>
      <c r="K49" s="128">
        <v>0</v>
      </c>
      <c r="L49" s="128">
        <v>0</v>
      </c>
      <c r="M49" s="128">
        <v>0</v>
      </c>
      <c r="N49" s="128">
        <v>0</v>
      </c>
      <c r="O49" s="128">
        <v>0</v>
      </c>
      <c r="P49" s="128">
        <v>0</v>
      </c>
      <c r="Q49" s="128">
        <v>0</v>
      </c>
      <c r="R49" s="17"/>
      <c r="S49" s="137"/>
      <c r="T49" s="8"/>
    </row>
    <row r="50" spans="1:20" ht="13.5" customHeight="1" x14ac:dyDescent="0.45">
      <c r="A50" s="7"/>
      <c r="B50" s="52" t="s">
        <v>6</v>
      </c>
      <c r="C50" s="30"/>
      <c r="D50" s="30"/>
      <c r="E50" s="20"/>
      <c r="F50" s="128">
        <v>0</v>
      </c>
      <c r="G50" s="128">
        <v>0</v>
      </c>
      <c r="H50" s="128">
        <v>0</v>
      </c>
      <c r="I50" s="128">
        <v>0</v>
      </c>
      <c r="J50" s="128">
        <v>0</v>
      </c>
      <c r="K50" s="128">
        <v>0</v>
      </c>
      <c r="L50" s="128">
        <v>0</v>
      </c>
      <c r="M50" s="128">
        <v>0</v>
      </c>
      <c r="N50" s="128">
        <v>0</v>
      </c>
      <c r="O50" s="128">
        <v>0</v>
      </c>
      <c r="P50" s="128">
        <v>0</v>
      </c>
      <c r="Q50" s="128">
        <v>0</v>
      </c>
      <c r="R50" s="17"/>
      <c r="S50" s="137"/>
      <c r="T50" s="8"/>
    </row>
    <row r="51" spans="1:20" ht="13.5" customHeight="1" x14ac:dyDescent="0.45">
      <c r="A51" s="7"/>
      <c r="B51" s="52" t="s">
        <v>36</v>
      </c>
      <c r="C51" s="30"/>
      <c r="D51" s="30"/>
      <c r="E51" s="20"/>
      <c r="F51" s="128">
        <v>0</v>
      </c>
      <c r="G51" s="128">
        <v>0</v>
      </c>
      <c r="H51" s="128">
        <v>0</v>
      </c>
      <c r="I51" s="128">
        <v>0</v>
      </c>
      <c r="J51" s="128">
        <v>0</v>
      </c>
      <c r="K51" s="128">
        <v>0</v>
      </c>
      <c r="L51" s="128">
        <v>0</v>
      </c>
      <c r="M51" s="128">
        <v>0</v>
      </c>
      <c r="N51" s="128">
        <v>0</v>
      </c>
      <c r="O51" s="128">
        <v>0</v>
      </c>
      <c r="P51" s="128">
        <v>0</v>
      </c>
      <c r="Q51" s="128">
        <v>0</v>
      </c>
      <c r="R51" s="17"/>
      <c r="S51" s="137"/>
      <c r="T51" s="8"/>
    </row>
    <row r="52" spans="1:20" ht="13.5" customHeight="1" x14ac:dyDescent="0.45">
      <c r="A52" s="7"/>
      <c r="B52" s="52" t="s">
        <v>37</v>
      </c>
      <c r="C52" s="30"/>
      <c r="D52" s="30"/>
      <c r="E52" s="20"/>
      <c r="F52" s="128">
        <v>0</v>
      </c>
      <c r="G52" s="128">
        <v>0</v>
      </c>
      <c r="H52" s="128">
        <v>0</v>
      </c>
      <c r="I52" s="128">
        <v>0</v>
      </c>
      <c r="J52" s="128">
        <v>0</v>
      </c>
      <c r="K52" s="128">
        <v>0</v>
      </c>
      <c r="L52" s="128">
        <v>0</v>
      </c>
      <c r="M52" s="128">
        <v>0</v>
      </c>
      <c r="N52" s="128">
        <v>0</v>
      </c>
      <c r="O52" s="128">
        <v>0</v>
      </c>
      <c r="P52" s="128">
        <v>0</v>
      </c>
      <c r="Q52" s="128">
        <v>0</v>
      </c>
      <c r="R52" s="17"/>
      <c r="S52" s="137"/>
      <c r="T52" s="8"/>
    </row>
    <row r="53" spans="1:20" ht="13.5" customHeight="1" x14ac:dyDescent="0.45">
      <c r="A53" s="7"/>
      <c r="B53" s="52" t="s">
        <v>77</v>
      </c>
      <c r="C53" s="30"/>
      <c r="D53" s="30"/>
      <c r="E53" s="20"/>
      <c r="F53" s="128">
        <v>0</v>
      </c>
      <c r="G53" s="128">
        <v>0</v>
      </c>
      <c r="H53" s="128">
        <v>0</v>
      </c>
      <c r="I53" s="128">
        <v>0</v>
      </c>
      <c r="J53" s="128">
        <v>0</v>
      </c>
      <c r="K53" s="128">
        <v>0</v>
      </c>
      <c r="L53" s="128">
        <v>0</v>
      </c>
      <c r="M53" s="128">
        <v>0</v>
      </c>
      <c r="N53" s="128">
        <v>0</v>
      </c>
      <c r="O53" s="128">
        <v>0</v>
      </c>
      <c r="P53" s="128">
        <v>0</v>
      </c>
      <c r="Q53" s="128">
        <v>0</v>
      </c>
      <c r="R53" s="17"/>
      <c r="S53" s="137"/>
      <c r="T53" s="8"/>
    </row>
    <row r="54" spans="1:20" ht="13.5" customHeight="1" x14ac:dyDescent="0.45">
      <c r="A54" s="7"/>
      <c r="B54" s="52" t="s">
        <v>79</v>
      </c>
      <c r="C54" s="30"/>
      <c r="D54" s="30"/>
      <c r="E54" s="20"/>
      <c r="F54" s="128">
        <v>0</v>
      </c>
      <c r="G54" s="128">
        <v>0</v>
      </c>
      <c r="H54" s="128">
        <v>0</v>
      </c>
      <c r="I54" s="128">
        <v>0</v>
      </c>
      <c r="J54" s="128">
        <v>0</v>
      </c>
      <c r="K54" s="128">
        <v>0</v>
      </c>
      <c r="L54" s="128">
        <v>0</v>
      </c>
      <c r="M54" s="128">
        <v>0</v>
      </c>
      <c r="N54" s="128">
        <v>0</v>
      </c>
      <c r="O54" s="128">
        <v>0</v>
      </c>
      <c r="P54" s="128">
        <v>0</v>
      </c>
      <c r="Q54" s="128">
        <v>0</v>
      </c>
      <c r="R54" s="17"/>
      <c r="S54" s="137"/>
      <c r="T54" s="8"/>
    </row>
    <row r="55" spans="1:20" ht="13.5" customHeight="1" x14ac:dyDescent="0.45">
      <c r="A55" s="7"/>
      <c r="B55" s="52" t="s">
        <v>14</v>
      </c>
      <c r="C55" s="30"/>
      <c r="D55" s="30"/>
      <c r="E55" s="20"/>
      <c r="F55" s="128">
        <v>0</v>
      </c>
      <c r="G55" s="128">
        <v>0</v>
      </c>
      <c r="H55" s="128">
        <v>0</v>
      </c>
      <c r="I55" s="128">
        <v>0</v>
      </c>
      <c r="J55" s="128">
        <v>0</v>
      </c>
      <c r="K55" s="128">
        <v>0</v>
      </c>
      <c r="L55" s="128">
        <v>0</v>
      </c>
      <c r="M55" s="128">
        <v>0</v>
      </c>
      <c r="N55" s="128">
        <v>0</v>
      </c>
      <c r="O55" s="128">
        <v>0</v>
      </c>
      <c r="P55" s="128">
        <v>0</v>
      </c>
      <c r="Q55" s="128">
        <v>0</v>
      </c>
      <c r="R55" s="17"/>
      <c r="S55" s="137"/>
      <c r="T55" s="8"/>
    </row>
    <row r="56" spans="1:20" ht="13.5" customHeight="1" x14ac:dyDescent="0.45">
      <c r="A56" s="7"/>
      <c r="B56" s="52" t="s">
        <v>76</v>
      </c>
      <c r="C56" s="30"/>
      <c r="D56" s="30"/>
      <c r="E56" s="20"/>
      <c r="F56" s="128">
        <v>0</v>
      </c>
      <c r="G56" s="128">
        <v>0</v>
      </c>
      <c r="H56" s="128">
        <v>0</v>
      </c>
      <c r="I56" s="128">
        <v>0</v>
      </c>
      <c r="J56" s="128">
        <v>0</v>
      </c>
      <c r="K56" s="128">
        <v>0</v>
      </c>
      <c r="L56" s="128">
        <v>0</v>
      </c>
      <c r="M56" s="128">
        <v>0</v>
      </c>
      <c r="N56" s="128">
        <v>0</v>
      </c>
      <c r="O56" s="128">
        <v>0</v>
      </c>
      <c r="P56" s="128">
        <v>0</v>
      </c>
      <c r="Q56" s="128">
        <v>0</v>
      </c>
      <c r="R56" s="17"/>
      <c r="S56" s="137"/>
      <c r="T56" s="8"/>
    </row>
    <row r="57" spans="1:20" ht="6" customHeight="1" x14ac:dyDescent="0.45">
      <c r="A57" s="7"/>
      <c r="B57" s="51"/>
      <c r="C57" s="22"/>
      <c r="D57" s="22"/>
      <c r="E57" s="14"/>
      <c r="F57" s="79"/>
      <c r="G57" s="79"/>
      <c r="H57" s="79"/>
      <c r="I57" s="79"/>
      <c r="J57" s="79"/>
      <c r="K57" s="79"/>
      <c r="L57" s="79"/>
      <c r="M57" s="79"/>
      <c r="N57" s="79"/>
      <c r="O57" s="79"/>
      <c r="P57" s="79"/>
      <c r="Q57" s="79"/>
      <c r="R57" s="17"/>
      <c r="S57" s="134"/>
      <c r="T57" s="8"/>
    </row>
    <row r="58" spans="1:20" s="43" customFormat="1" ht="17" customHeight="1" x14ac:dyDescent="0.35">
      <c r="A58" s="56"/>
      <c r="B58" s="95" t="s">
        <v>84</v>
      </c>
      <c r="C58" s="103"/>
      <c r="D58" s="103"/>
      <c r="E58" s="103"/>
      <c r="F58" s="80"/>
      <c r="G58" s="80"/>
      <c r="H58" s="80"/>
      <c r="I58" s="80"/>
      <c r="J58" s="80"/>
      <c r="K58" s="80"/>
      <c r="L58" s="80"/>
      <c r="M58" s="80"/>
      <c r="N58" s="80"/>
      <c r="O58" s="80"/>
      <c r="P58" s="80"/>
      <c r="Q58" s="80"/>
      <c r="R58" s="106"/>
      <c r="S58" s="135"/>
      <c r="T58" s="107"/>
    </row>
    <row r="59" spans="1:20" ht="13.5" customHeight="1" x14ac:dyDescent="0.45">
      <c r="A59" s="7"/>
      <c r="B59" s="52" t="s">
        <v>80</v>
      </c>
      <c r="C59" s="30"/>
      <c r="D59" s="30"/>
      <c r="E59" s="20"/>
      <c r="F59" s="128">
        <v>0</v>
      </c>
      <c r="G59" s="128">
        <v>0</v>
      </c>
      <c r="H59" s="128">
        <v>0</v>
      </c>
      <c r="I59" s="128">
        <v>0</v>
      </c>
      <c r="J59" s="128">
        <v>0</v>
      </c>
      <c r="K59" s="128">
        <v>0</v>
      </c>
      <c r="L59" s="128">
        <v>0</v>
      </c>
      <c r="M59" s="128">
        <v>0</v>
      </c>
      <c r="N59" s="128">
        <v>0</v>
      </c>
      <c r="O59" s="128">
        <v>0</v>
      </c>
      <c r="P59" s="128">
        <v>0</v>
      </c>
      <c r="Q59" s="128">
        <v>0</v>
      </c>
      <c r="R59" s="17"/>
      <c r="S59" s="137"/>
      <c r="T59" s="8"/>
    </row>
    <row r="60" spans="1:20" ht="13.5" customHeight="1" x14ac:dyDescent="0.45">
      <c r="A60" s="7"/>
      <c r="B60" s="52" t="s">
        <v>81</v>
      </c>
      <c r="C60" s="30"/>
      <c r="D60" s="30"/>
      <c r="E60" s="20"/>
      <c r="F60" s="128">
        <v>0</v>
      </c>
      <c r="G60" s="128">
        <v>0</v>
      </c>
      <c r="H60" s="128">
        <v>0</v>
      </c>
      <c r="I60" s="128">
        <v>0</v>
      </c>
      <c r="J60" s="128">
        <v>0</v>
      </c>
      <c r="K60" s="128">
        <v>0</v>
      </c>
      <c r="L60" s="128">
        <v>0</v>
      </c>
      <c r="M60" s="128">
        <v>0</v>
      </c>
      <c r="N60" s="128">
        <v>0</v>
      </c>
      <c r="O60" s="128">
        <v>0</v>
      </c>
      <c r="P60" s="128">
        <v>0</v>
      </c>
      <c r="Q60" s="128">
        <v>0</v>
      </c>
      <c r="R60" s="17"/>
      <c r="S60" s="137"/>
      <c r="T60" s="8"/>
    </row>
    <row r="61" spans="1:20" ht="13.5" customHeight="1" x14ac:dyDescent="0.45">
      <c r="A61" s="7"/>
      <c r="B61" s="52" t="s">
        <v>75</v>
      </c>
      <c r="C61" s="30"/>
      <c r="D61" s="30"/>
      <c r="E61" s="20"/>
      <c r="F61" s="128">
        <v>0</v>
      </c>
      <c r="G61" s="128">
        <v>0</v>
      </c>
      <c r="H61" s="128">
        <v>0</v>
      </c>
      <c r="I61" s="128">
        <v>0</v>
      </c>
      <c r="J61" s="128">
        <v>0</v>
      </c>
      <c r="K61" s="128">
        <v>0</v>
      </c>
      <c r="L61" s="128">
        <v>0</v>
      </c>
      <c r="M61" s="128">
        <v>0</v>
      </c>
      <c r="N61" s="128">
        <v>0</v>
      </c>
      <c r="O61" s="128">
        <v>0</v>
      </c>
      <c r="P61" s="128">
        <v>0</v>
      </c>
      <c r="Q61" s="128">
        <v>0</v>
      </c>
      <c r="R61" s="17"/>
      <c r="S61" s="137"/>
      <c r="T61" s="8"/>
    </row>
    <row r="62" spans="1:20" s="8" customFormat="1" ht="6" customHeight="1" x14ac:dyDescent="0.45">
      <c r="A62" s="7"/>
      <c r="B62" s="25"/>
      <c r="C62" s="14"/>
      <c r="D62" s="14"/>
      <c r="E62" s="14"/>
      <c r="F62" s="79"/>
      <c r="G62" s="79"/>
      <c r="H62" s="79"/>
      <c r="I62" s="79"/>
      <c r="J62" s="79"/>
      <c r="K62" s="79"/>
      <c r="L62" s="79"/>
      <c r="M62" s="79"/>
      <c r="N62" s="79"/>
      <c r="O62" s="79"/>
      <c r="P62" s="79"/>
      <c r="Q62" s="79"/>
      <c r="R62" s="17"/>
      <c r="S62" s="134"/>
    </row>
    <row r="63" spans="1:20" s="43" customFormat="1" ht="17" customHeight="1" x14ac:dyDescent="0.35">
      <c r="A63" s="56"/>
      <c r="B63" s="95" t="s">
        <v>83</v>
      </c>
      <c r="C63" s="103"/>
      <c r="D63" s="103"/>
      <c r="E63" s="103"/>
      <c r="F63" s="80"/>
      <c r="G63" s="80"/>
      <c r="H63" s="80"/>
      <c r="I63" s="80"/>
      <c r="J63" s="80"/>
      <c r="K63" s="80"/>
      <c r="L63" s="80"/>
      <c r="M63" s="80"/>
      <c r="N63" s="80"/>
      <c r="O63" s="80"/>
      <c r="P63" s="80"/>
      <c r="Q63" s="80"/>
      <c r="R63" s="106"/>
      <c r="S63" s="135"/>
      <c r="T63" s="107"/>
    </row>
    <row r="64" spans="1:20" ht="13.5" customHeight="1" x14ac:dyDescent="0.45">
      <c r="A64" s="7"/>
      <c r="B64" s="52" t="s">
        <v>40</v>
      </c>
      <c r="C64" s="30"/>
      <c r="D64" s="30"/>
      <c r="E64" s="20"/>
      <c r="F64" s="128">
        <v>0</v>
      </c>
      <c r="G64" s="128">
        <v>0</v>
      </c>
      <c r="H64" s="128">
        <v>0</v>
      </c>
      <c r="I64" s="128">
        <v>0</v>
      </c>
      <c r="J64" s="128">
        <v>0</v>
      </c>
      <c r="K64" s="128">
        <v>0</v>
      </c>
      <c r="L64" s="128">
        <v>0</v>
      </c>
      <c r="M64" s="128">
        <v>0</v>
      </c>
      <c r="N64" s="128">
        <v>0</v>
      </c>
      <c r="O64" s="128">
        <v>0</v>
      </c>
      <c r="P64" s="128">
        <v>0</v>
      </c>
      <c r="Q64" s="128">
        <v>0</v>
      </c>
      <c r="R64" s="17"/>
      <c r="S64" s="137"/>
      <c r="T64" s="8"/>
    </row>
    <row r="65" spans="1:20" ht="13.5" customHeight="1" x14ac:dyDescent="0.45">
      <c r="A65" s="7"/>
      <c r="B65" s="52" t="s">
        <v>49</v>
      </c>
      <c r="C65" s="30"/>
      <c r="D65" s="30"/>
      <c r="E65" s="20"/>
      <c r="F65" s="128">
        <v>0</v>
      </c>
      <c r="G65" s="128">
        <v>0</v>
      </c>
      <c r="H65" s="128">
        <v>0</v>
      </c>
      <c r="I65" s="128">
        <v>0</v>
      </c>
      <c r="J65" s="128">
        <v>0</v>
      </c>
      <c r="K65" s="128">
        <v>0</v>
      </c>
      <c r="L65" s="128">
        <v>0</v>
      </c>
      <c r="M65" s="128">
        <v>0</v>
      </c>
      <c r="N65" s="128">
        <v>0</v>
      </c>
      <c r="O65" s="128">
        <v>0</v>
      </c>
      <c r="P65" s="128">
        <v>0</v>
      </c>
      <c r="Q65" s="128">
        <v>0</v>
      </c>
      <c r="R65" s="17"/>
      <c r="S65" s="137"/>
      <c r="T65" s="8"/>
    </row>
    <row r="66" spans="1:20" ht="13.5" customHeight="1" x14ac:dyDescent="0.45">
      <c r="A66" s="7"/>
      <c r="B66" s="52" t="s">
        <v>90</v>
      </c>
      <c r="C66" s="30"/>
      <c r="D66" s="20"/>
      <c r="E66" s="64"/>
      <c r="F66" s="102">
        <f>F84*$D$9/12</f>
        <v>0</v>
      </c>
      <c r="G66" s="102">
        <f>G84*$D$9/12+IF(G11=$E$9+$F$80,F83,0)</f>
        <v>0</v>
      </c>
      <c r="H66" s="102">
        <f t="shared" ref="H66:Q66" si="6">H84*$D$9/12+IF(H11=$E$9+$F$80,G83,0)</f>
        <v>0</v>
      </c>
      <c r="I66" s="102">
        <f t="shared" si="6"/>
        <v>0</v>
      </c>
      <c r="J66" s="102">
        <f t="shared" si="6"/>
        <v>0</v>
      </c>
      <c r="K66" s="102">
        <f t="shared" si="6"/>
        <v>0</v>
      </c>
      <c r="L66" s="102">
        <f t="shared" si="6"/>
        <v>0</v>
      </c>
      <c r="M66" s="102">
        <f t="shared" si="6"/>
        <v>0</v>
      </c>
      <c r="N66" s="102">
        <f t="shared" si="6"/>
        <v>0</v>
      </c>
      <c r="O66" s="102">
        <f t="shared" si="6"/>
        <v>0</v>
      </c>
      <c r="P66" s="102">
        <f t="shared" si="6"/>
        <v>0</v>
      </c>
      <c r="Q66" s="102">
        <f t="shared" si="6"/>
        <v>0</v>
      </c>
      <c r="R66" s="17"/>
      <c r="S66" s="137"/>
      <c r="T66" s="8"/>
    </row>
    <row r="67" spans="1:20" ht="13.5" customHeight="1" x14ac:dyDescent="0.45">
      <c r="A67" s="7"/>
      <c r="B67" s="72" t="s">
        <v>72</v>
      </c>
      <c r="C67" s="30"/>
      <c r="D67" s="20"/>
      <c r="E67" s="64" t="str">
        <f>E35</f>
        <v/>
      </c>
      <c r="F67" s="128">
        <v>0</v>
      </c>
      <c r="G67" s="128">
        <v>0</v>
      </c>
      <c r="H67" s="128">
        <v>0</v>
      </c>
      <c r="I67" s="128">
        <v>0</v>
      </c>
      <c r="J67" s="128">
        <v>0</v>
      </c>
      <c r="K67" s="128">
        <v>0</v>
      </c>
      <c r="L67" s="128">
        <v>0</v>
      </c>
      <c r="M67" s="128">
        <v>0</v>
      </c>
      <c r="N67" s="128">
        <v>0</v>
      </c>
      <c r="O67" s="128">
        <v>0</v>
      </c>
      <c r="P67" s="128">
        <v>0</v>
      </c>
      <c r="Q67" s="128">
        <v>0</v>
      </c>
      <c r="R67" s="17"/>
      <c r="S67" s="137"/>
      <c r="T67" s="8"/>
    </row>
    <row r="68" spans="1:20" ht="13.5" customHeight="1" x14ac:dyDescent="0.45">
      <c r="A68" s="7"/>
      <c r="B68" s="52" t="s">
        <v>51</v>
      </c>
      <c r="C68" s="30"/>
      <c r="D68" s="30"/>
      <c r="E68" s="20"/>
      <c r="F68" s="102">
        <f t="shared" ref="F68:Q68" si="7">IF(AND(F11&gt;$K$6,F11&lt;=$K$6+$J$6),-PMT($I$6/12,$J$6,$H$6),0)</f>
        <v>0</v>
      </c>
      <c r="G68" s="102">
        <f t="shared" si="7"/>
        <v>0</v>
      </c>
      <c r="H68" s="102">
        <f t="shared" si="7"/>
        <v>0</v>
      </c>
      <c r="I68" s="102">
        <f t="shared" si="7"/>
        <v>0</v>
      </c>
      <c r="J68" s="102">
        <f t="shared" si="7"/>
        <v>0</v>
      </c>
      <c r="K68" s="102">
        <f t="shared" si="7"/>
        <v>0</v>
      </c>
      <c r="L68" s="102">
        <f t="shared" si="7"/>
        <v>0</v>
      </c>
      <c r="M68" s="102">
        <f t="shared" si="7"/>
        <v>0</v>
      </c>
      <c r="N68" s="102">
        <f t="shared" si="7"/>
        <v>0</v>
      </c>
      <c r="O68" s="102">
        <f t="shared" si="7"/>
        <v>0</v>
      </c>
      <c r="P68" s="102">
        <f t="shared" si="7"/>
        <v>0</v>
      </c>
      <c r="Q68" s="102">
        <f t="shared" si="7"/>
        <v>0</v>
      </c>
      <c r="R68" s="17"/>
      <c r="S68" s="137"/>
      <c r="T68" s="8"/>
    </row>
    <row r="69" spans="1:20" ht="13.5" customHeight="1" x14ac:dyDescent="0.45">
      <c r="A69" s="7"/>
      <c r="B69" s="52" t="s">
        <v>52</v>
      </c>
      <c r="C69" s="30"/>
      <c r="D69" s="30"/>
      <c r="E69" s="20"/>
      <c r="F69" s="102">
        <f t="shared" ref="F69:Q69" si="8">IF(AND(F11&gt;$K$9,F11&lt;=$K$9+$J$9),-PMT($I$9/12,$J$9,$H$9),0)</f>
        <v>0</v>
      </c>
      <c r="G69" s="102">
        <f t="shared" si="8"/>
        <v>0</v>
      </c>
      <c r="H69" s="102">
        <f t="shared" si="8"/>
        <v>0</v>
      </c>
      <c r="I69" s="102">
        <f t="shared" si="8"/>
        <v>0</v>
      </c>
      <c r="J69" s="102">
        <f t="shared" si="8"/>
        <v>0</v>
      </c>
      <c r="K69" s="102">
        <f t="shared" si="8"/>
        <v>0</v>
      </c>
      <c r="L69" s="102">
        <f t="shared" si="8"/>
        <v>0</v>
      </c>
      <c r="M69" s="102">
        <f t="shared" si="8"/>
        <v>0</v>
      </c>
      <c r="N69" s="102">
        <f t="shared" si="8"/>
        <v>0</v>
      </c>
      <c r="O69" s="102">
        <f t="shared" si="8"/>
        <v>0</v>
      </c>
      <c r="P69" s="102">
        <f t="shared" si="8"/>
        <v>0</v>
      </c>
      <c r="Q69" s="102">
        <f t="shared" si="8"/>
        <v>0</v>
      </c>
      <c r="R69" s="17"/>
      <c r="S69" s="137"/>
      <c r="T69" s="8"/>
    </row>
    <row r="70" spans="1:20" ht="13.5" customHeight="1" x14ac:dyDescent="0.45">
      <c r="A70" s="7"/>
      <c r="B70" s="52" t="s">
        <v>8</v>
      </c>
      <c r="C70" s="30"/>
      <c r="D70" s="30"/>
      <c r="E70" s="20"/>
      <c r="F70" s="128">
        <v>0</v>
      </c>
      <c r="G70" s="128">
        <v>0</v>
      </c>
      <c r="H70" s="128">
        <v>0</v>
      </c>
      <c r="I70" s="128">
        <v>0</v>
      </c>
      <c r="J70" s="128">
        <v>0</v>
      </c>
      <c r="K70" s="128">
        <v>0</v>
      </c>
      <c r="L70" s="128">
        <v>0</v>
      </c>
      <c r="M70" s="128">
        <v>0</v>
      </c>
      <c r="N70" s="128">
        <v>0</v>
      </c>
      <c r="O70" s="128">
        <v>0</v>
      </c>
      <c r="P70" s="128">
        <v>0</v>
      </c>
      <c r="Q70" s="128">
        <v>0</v>
      </c>
      <c r="R70" s="17"/>
      <c r="S70" s="137"/>
      <c r="T70" s="8"/>
    </row>
    <row r="71" spans="1:20" ht="13.5" customHeight="1" x14ac:dyDescent="0.45">
      <c r="A71" s="7"/>
      <c r="B71" s="52" t="s">
        <v>74</v>
      </c>
      <c r="C71" s="30"/>
      <c r="D71" s="30"/>
      <c r="E71" s="20"/>
      <c r="F71" s="128">
        <v>0</v>
      </c>
      <c r="G71" s="128">
        <v>0</v>
      </c>
      <c r="H71" s="128">
        <v>0</v>
      </c>
      <c r="I71" s="128">
        <v>0</v>
      </c>
      <c r="J71" s="128">
        <v>0</v>
      </c>
      <c r="K71" s="128">
        <v>0</v>
      </c>
      <c r="L71" s="128">
        <v>0</v>
      </c>
      <c r="M71" s="128">
        <v>0</v>
      </c>
      <c r="N71" s="128">
        <v>0</v>
      </c>
      <c r="O71" s="128">
        <v>0</v>
      </c>
      <c r="P71" s="128">
        <v>0</v>
      </c>
      <c r="Q71" s="128">
        <v>0</v>
      </c>
      <c r="R71" s="17"/>
      <c r="S71" s="137"/>
      <c r="T71" s="8"/>
    </row>
    <row r="72" spans="1:20" ht="15.75" customHeight="1" x14ac:dyDescent="0.45">
      <c r="A72" s="7"/>
      <c r="B72" s="82" t="s">
        <v>9</v>
      </c>
      <c r="C72" s="83"/>
      <c r="D72" s="83"/>
      <c r="E72" s="83"/>
      <c r="F72" s="98">
        <f>SUM(F45:F71)</f>
        <v>0</v>
      </c>
      <c r="G72" s="98">
        <f t="shared" ref="G72:Q72" si="9">SUM(G45:G71)</f>
        <v>0</v>
      </c>
      <c r="H72" s="98">
        <f t="shared" si="9"/>
        <v>0</v>
      </c>
      <c r="I72" s="98">
        <f t="shared" si="9"/>
        <v>0</v>
      </c>
      <c r="J72" s="98">
        <f t="shared" si="9"/>
        <v>0</v>
      </c>
      <c r="K72" s="98">
        <f t="shared" si="9"/>
        <v>0</v>
      </c>
      <c r="L72" s="98">
        <f t="shared" si="9"/>
        <v>0</v>
      </c>
      <c r="M72" s="98">
        <f t="shared" si="9"/>
        <v>0</v>
      </c>
      <c r="N72" s="98">
        <f t="shared" si="9"/>
        <v>0</v>
      </c>
      <c r="O72" s="98">
        <f t="shared" si="9"/>
        <v>0</v>
      </c>
      <c r="P72" s="98">
        <f t="shared" si="9"/>
        <v>0</v>
      </c>
      <c r="Q72" s="98">
        <f t="shared" si="9"/>
        <v>0</v>
      </c>
      <c r="R72" s="84"/>
      <c r="S72" s="134"/>
      <c r="T72" s="8"/>
    </row>
    <row r="73" spans="1:20" ht="6.75" customHeight="1" x14ac:dyDescent="0.45">
      <c r="A73" s="7"/>
      <c r="B73" s="48"/>
      <c r="C73" s="23"/>
      <c r="D73" s="23"/>
      <c r="E73" s="23"/>
      <c r="F73" s="78"/>
      <c r="G73" s="78"/>
      <c r="H73" s="78"/>
      <c r="I73" s="78"/>
      <c r="J73" s="78"/>
      <c r="K73" s="78"/>
      <c r="L73" s="78"/>
      <c r="M73" s="78"/>
      <c r="N73" s="78"/>
      <c r="O73" s="78"/>
      <c r="P73" s="78"/>
      <c r="Q73" s="78"/>
      <c r="R73" s="24"/>
      <c r="S73" s="19"/>
      <c r="T73" s="8"/>
    </row>
    <row r="74" spans="1:20" ht="15" customHeight="1" x14ac:dyDescent="0.45">
      <c r="A74" s="7"/>
      <c r="B74" s="85" t="s">
        <v>10</v>
      </c>
      <c r="C74" s="34"/>
      <c r="D74" s="34"/>
      <c r="E74" s="34"/>
      <c r="F74" s="96">
        <f>(F39-F72)</f>
        <v>0</v>
      </c>
      <c r="G74" s="96">
        <f t="shared" ref="G74:Q74" si="10">(G39-G72)</f>
        <v>0</v>
      </c>
      <c r="H74" s="96">
        <f t="shared" si="10"/>
        <v>0</v>
      </c>
      <c r="I74" s="96">
        <f t="shared" si="10"/>
        <v>0</v>
      </c>
      <c r="J74" s="96">
        <f t="shared" si="10"/>
        <v>0</v>
      </c>
      <c r="K74" s="96">
        <f t="shared" si="10"/>
        <v>0</v>
      </c>
      <c r="L74" s="96">
        <f t="shared" si="10"/>
        <v>0</v>
      </c>
      <c r="M74" s="96">
        <f t="shared" si="10"/>
        <v>0</v>
      </c>
      <c r="N74" s="96">
        <f t="shared" si="10"/>
        <v>0</v>
      </c>
      <c r="O74" s="96">
        <f t="shared" si="10"/>
        <v>0</v>
      </c>
      <c r="P74" s="96">
        <f t="shared" si="10"/>
        <v>0</v>
      </c>
      <c r="Q74" s="96">
        <f t="shared" si="10"/>
        <v>0</v>
      </c>
      <c r="R74" s="35"/>
      <c r="S74" s="19"/>
      <c r="T74" s="8"/>
    </row>
    <row r="75" spans="1:20" ht="15" customHeight="1" x14ac:dyDescent="0.45">
      <c r="A75" s="7"/>
      <c r="B75" s="86" t="s">
        <v>68</v>
      </c>
      <c r="C75" s="81"/>
      <c r="D75" s="81"/>
      <c r="E75" s="81"/>
      <c r="F75" s="97">
        <f>(F74)</f>
        <v>0</v>
      </c>
      <c r="G75" s="97">
        <f>G74+F75</f>
        <v>0</v>
      </c>
      <c r="H75" s="97">
        <f t="shared" ref="H75:Q75" si="11">H74+G75</f>
        <v>0</v>
      </c>
      <c r="I75" s="97">
        <f t="shared" si="11"/>
        <v>0</v>
      </c>
      <c r="J75" s="97">
        <f t="shared" si="11"/>
        <v>0</v>
      </c>
      <c r="K75" s="97">
        <f t="shared" si="11"/>
        <v>0</v>
      </c>
      <c r="L75" s="97">
        <f t="shared" si="11"/>
        <v>0</v>
      </c>
      <c r="M75" s="97">
        <f t="shared" si="11"/>
        <v>0</v>
      </c>
      <c r="N75" s="97">
        <f t="shared" si="11"/>
        <v>0</v>
      </c>
      <c r="O75" s="97">
        <f t="shared" si="11"/>
        <v>0</v>
      </c>
      <c r="P75" s="97">
        <f t="shared" si="11"/>
        <v>0</v>
      </c>
      <c r="Q75" s="97">
        <f t="shared" si="11"/>
        <v>0</v>
      </c>
      <c r="R75" s="35"/>
      <c r="S75" s="19"/>
      <c r="T75" s="8"/>
    </row>
    <row r="76" spans="1:20" ht="6.75" customHeight="1" x14ac:dyDescent="0.45">
      <c r="A76" s="7"/>
      <c r="B76" s="25"/>
      <c r="C76" s="14"/>
      <c r="D76" s="14"/>
      <c r="E76" s="14"/>
      <c r="F76" s="74"/>
      <c r="G76" s="74"/>
      <c r="H76" s="74"/>
      <c r="I76" s="74"/>
      <c r="J76" s="74"/>
      <c r="K76" s="74"/>
      <c r="L76" s="74"/>
      <c r="M76" s="74"/>
      <c r="N76" s="74"/>
      <c r="O76" s="74"/>
      <c r="P76" s="74"/>
      <c r="Q76" s="74"/>
      <c r="R76" s="17"/>
      <c r="S76" s="19"/>
      <c r="T76" s="8"/>
    </row>
    <row r="77" spans="1:20" ht="15.75" customHeight="1" x14ac:dyDescent="0.45">
      <c r="A77" s="7"/>
      <c r="B77" s="82" t="s">
        <v>11</v>
      </c>
      <c r="C77" s="83"/>
      <c r="D77" s="83"/>
      <c r="E77" s="83"/>
      <c r="F77" s="98">
        <f>(F13+F74)</f>
        <v>0</v>
      </c>
      <c r="G77" s="98">
        <f t="shared" ref="G77:Q77" si="12">(G13+G74)</f>
        <v>0</v>
      </c>
      <c r="H77" s="98">
        <f t="shared" si="12"/>
        <v>0</v>
      </c>
      <c r="I77" s="98">
        <f t="shared" si="12"/>
        <v>0</v>
      </c>
      <c r="J77" s="98">
        <f t="shared" si="12"/>
        <v>0</v>
      </c>
      <c r="K77" s="98">
        <f t="shared" si="12"/>
        <v>0</v>
      </c>
      <c r="L77" s="98">
        <f t="shared" si="12"/>
        <v>0</v>
      </c>
      <c r="M77" s="98">
        <f t="shared" si="12"/>
        <v>0</v>
      </c>
      <c r="N77" s="98">
        <f t="shared" si="12"/>
        <v>0</v>
      </c>
      <c r="O77" s="98">
        <f t="shared" si="12"/>
        <v>0</v>
      </c>
      <c r="P77" s="98">
        <f t="shared" si="12"/>
        <v>0</v>
      </c>
      <c r="Q77" s="98">
        <f t="shared" si="12"/>
        <v>0</v>
      </c>
      <c r="R77" s="84"/>
      <c r="S77" s="19"/>
      <c r="T77" s="8"/>
    </row>
    <row r="78" spans="1:20" ht="6.85" customHeight="1" x14ac:dyDescent="0.35">
      <c r="B78" s="8"/>
      <c r="C78" s="8"/>
      <c r="D78" s="8"/>
      <c r="E78" s="8"/>
      <c r="F78" s="8"/>
      <c r="G78" s="8"/>
      <c r="H78" s="8"/>
      <c r="I78" s="8"/>
      <c r="J78" s="8"/>
      <c r="K78" s="8"/>
      <c r="L78" s="8"/>
      <c r="M78" s="8"/>
      <c r="N78" s="8"/>
      <c r="O78" s="8"/>
      <c r="P78" s="8"/>
      <c r="Q78" s="8"/>
      <c r="S78" s="110"/>
      <c r="T78" s="8"/>
    </row>
    <row r="79" spans="1:20" ht="15.75" customHeight="1" x14ac:dyDescent="0.45">
      <c r="B79" s="82" t="s">
        <v>85</v>
      </c>
      <c r="C79" s="83"/>
      <c r="D79" s="83"/>
      <c r="E79" s="83"/>
      <c r="F79" s="83"/>
      <c r="G79" s="83"/>
      <c r="H79" s="83"/>
      <c r="I79" s="83"/>
      <c r="J79" s="83"/>
      <c r="K79" s="83"/>
      <c r="L79" s="83"/>
      <c r="M79" s="83"/>
      <c r="N79" s="83"/>
      <c r="O79" s="83"/>
      <c r="P79" s="83"/>
      <c r="Q79" s="83"/>
      <c r="R79" s="84"/>
      <c r="S79" s="110"/>
      <c r="T79" s="8"/>
    </row>
    <row r="80" spans="1:20" ht="15.75" hidden="1" customHeight="1" x14ac:dyDescent="0.35">
      <c r="B80" s="99"/>
      <c r="C80" s="8"/>
      <c r="D80" s="8"/>
      <c r="E80" s="100" t="s">
        <v>73</v>
      </c>
      <c r="F80" s="101">
        <f>MAX(F41:Q41)</f>
        <v>0</v>
      </c>
      <c r="G80" s="8"/>
      <c r="H80" s="8"/>
      <c r="I80" s="8"/>
      <c r="J80" s="8"/>
      <c r="K80" s="8"/>
      <c r="L80" s="8"/>
      <c r="M80" s="8"/>
      <c r="N80" s="8"/>
      <c r="O80" s="8"/>
      <c r="P80" s="8"/>
      <c r="Q80" s="8"/>
      <c r="S80" s="110"/>
      <c r="T80" s="8"/>
    </row>
    <row r="81" spans="2:20" ht="9.85" customHeight="1" x14ac:dyDescent="0.35">
      <c r="B81" s="113" t="s">
        <v>91</v>
      </c>
      <c r="C81" s="114"/>
      <c r="D81" s="114"/>
      <c r="E81" s="114"/>
      <c r="F81" s="115">
        <f>F35</f>
        <v>0</v>
      </c>
      <c r="G81" s="115">
        <f t="shared" ref="G81:R81" si="13">G35</f>
        <v>0</v>
      </c>
      <c r="H81" s="115">
        <f t="shared" si="13"/>
        <v>0</v>
      </c>
      <c r="I81" s="115">
        <f t="shared" si="13"/>
        <v>0</v>
      </c>
      <c r="J81" s="115">
        <f t="shared" si="13"/>
        <v>0</v>
      </c>
      <c r="K81" s="115">
        <f t="shared" si="13"/>
        <v>0</v>
      </c>
      <c r="L81" s="115">
        <f t="shared" si="13"/>
        <v>0</v>
      </c>
      <c r="M81" s="115">
        <f t="shared" si="13"/>
        <v>0</v>
      </c>
      <c r="N81" s="115">
        <f t="shared" si="13"/>
        <v>0</v>
      </c>
      <c r="O81" s="115">
        <f t="shared" si="13"/>
        <v>0</v>
      </c>
      <c r="P81" s="115">
        <f t="shared" si="13"/>
        <v>0</v>
      </c>
      <c r="Q81" s="115">
        <f t="shared" si="13"/>
        <v>0</v>
      </c>
      <c r="R81" s="115">
        <f t="shared" si="13"/>
        <v>0</v>
      </c>
      <c r="S81" s="110"/>
      <c r="T81" s="8"/>
    </row>
    <row r="82" spans="2:20" ht="9.85" customHeight="1" x14ac:dyDescent="0.35">
      <c r="B82" s="113" t="s">
        <v>69</v>
      </c>
      <c r="C82" s="114"/>
      <c r="D82" s="114"/>
      <c r="E82" s="114"/>
      <c r="F82" s="115">
        <f>F67</f>
        <v>0</v>
      </c>
      <c r="G82" s="115">
        <f t="shared" ref="G82:Q82" si="14">G67+IF(G11=$F$80+$E$9,F83+G81,0)</f>
        <v>0</v>
      </c>
      <c r="H82" s="115">
        <f t="shared" si="14"/>
        <v>0</v>
      </c>
      <c r="I82" s="115">
        <f t="shared" si="14"/>
        <v>0</v>
      </c>
      <c r="J82" s="115">
        <f t="shared" si="14"/>
        <v>0</v>
      </c>
      <c r="K82" s="115">
        <f t="shared" si="14"/>
        <v>0</v>
      </c>
      <c r="L82" s="115">
        <f t="shared" si="14"/>
        <v>0</v>
      </c>
      <c r="M82" s="115">
        <f t="shared" si="14"/>
        <v>0</v>
      </c>
      <c r="N82" s="115">
        <f t="shared" si="14"/>
        <v>0</v>
      </c>
      <c r="O82" s="115">
        <f t="shared" si="14"/>
        <v>0</v>
      </c>
      <c r="P82" s="115">
        <f t="shared" si="14"/>
        <v>0</v>
      </c>
      <c r="Q82" s="115">
        <f t="shared" si="14"/>
        <v>0</v>
      </c>
      <c r="R82" s="115"/>
      <c r="S82" s="110"/>
      <c r="T82" s="8"/>
    </row>
    <row r="83" spans="2:20" ht="9.85" customHeight="1" x14ac:dyDescent="0.35">
      <c r="B83" s="113" t="s">
        <v>71</v>
      </c>
      <c r="C83" s="114"/>
      <c r="D83" s="114"/>
      <c r="E83" s="116" t="str">
        <f>E67</f>
        <v/>
      </c>
      <c r="F83" s="115">
        <f>F81-F82</f>
        <v>0</v>
      </c>
      <c r="G83" s="115">
        <f>F83+G81-G82</f>
        <v>0</v>
      </c>
      <c r="H83" s="115">
        <f>G83+H81-H82</f>
        <v>0</v>
      </c>
      <c r="I83" s="115">
        <f t="shared" ref="I83:Q83" si="15">H83+I81-I82</f>
        <v>0</v>
      </c>
      <c r="J83" s="115">
        <f t="shared" si="15"/>
        <v>0</v>
      </c>
      <c r="K83" s="115">
        <f t="shared" si="15"/>
        <v>0</v>
      </c>
      <c r="L83" s="115">
        <f t="shared" si="15"/>
        <v>0</v>
      </c>
      <c r="M83" s="115">
        <f t="shared" si="15"/>
        <v>0</v>
      </c>
      <c r="N83" s="115">
        <f t="shared" si="15"/>
        <v>0</v>
      </c>
      <c r="O83" s="115">
        <f t="shared" si="15"/>
        <v>0</v>
      </c>
      <c r="P83" s="115">
        <f t="shared" si="15"/>
        <v>0</v>
      </c>
      <c r="Q83" s="115">
        <f t="shared" si="15"/>
        <v>0</v>
      </c>
      <c r="R83" s="115"/>
      <c r="S83" s="110"/>
      <c r="T83" s="8"/>
    </row>
    <row r="84" spans="2:20" ht="9.85" customHeight="1" x14ac:dyDescent="0.35">
      <c r="B84" s="117" t="s">
        <v>70</v>
      </c>
      <c r="C84" s="118"/>
      <c r="D84" s="118"/>
      <c r="E84" s="118"/>
      <c r="F84" s="119">
        <f>F83</f>
        <v>0</v>
      </c>
      <c r="G84" s="119">
        <f>AVERAGE(F83:G83)</f>
        <v>0</v>
      </c>
      <c r="H84" s="119">
        <f t="shared" ref="H84:Q84" si="16">AVERAGE(G83:H83)</f>
        <v>0</v>
      </c>
      <c r="I84" s="119">
        <f t="shared" si="16"/>
        <v>0</v>
      </c>
      <c r="J84" s="119">
        <f t="shared" si="16"/>
        <v>0</v>
      </c>
      <c r="K84" s="119">
        <f t="shared" si="16"/>
        <v>0</v>
      </c>
      <c r="L84" s="119">
        <f t="shared" si="16"/>
        <v>0</v>
      </c>
      <c r="M84" s="119">
        <f t="shared" si="16"/>
        <v>0</v>
      </c>
      <c r="N84" s="119">
        <f t="shared" si="16"/>
        <v>0</v>
      </c>
      <c r="O84" s="119">
        <f t="shared" si="16"/>
        <v>0</v>
      </c>
      <c r="P84" s="119">
        <f t="shared" si="16"/>
        <v>0</v>
      </c>
      <c r="Q84" s="119">
        <f t="shared" si="16"/>
        <v>0</v>
      </c>
      <c r="R84" s="119"/>
      <c r="S84" s="111"/>
      <c r="T84" s="8"/>
    </row>
    <row r="85" spans="2:20" ht="15.75" customHeight="1" x14ac:dyDescent="0.35"/>
    <row r="86" spans="2:20" ht="15.75" customHeight="1" x14ac:dyDescent="0.35"/>
    <row r="87" spans="2:20" ht="15.75" customHeight="1" x14ac:dyDescent="0.35"/>
    <row r="88" spans="2:20" ht="15.75" customHeight="1" x14ac:dyDescent="0.35"/>
    <row r="89" spans="2:20" ht="15.75" customHeight="1" x14ac:dyDescent="0.35"/>
    <row r="90" spans="2:20" ht="15.75" customHeight="1" x14ac:dyDescent="0.35"/>
    <row r="91" spans="2:20" ht="15.75" customHeight="1" x14ac:dyDescent="0.35"/>
    <row r="92" spans="2:20" ht="15.75" customHeight="1" x14ac:dyDescent="0.35"/>
    <row r="93" spans="2:20" ht="15.75" customHeight="1" x14ac:dyDescent="0.35"/>
    <row r="94" spans="2:20" ht="15.75" customHeight="1" x14ac:dyDescent="0.35"/>
    <row r="95" spans="2:20" ht="15.75" customHeight="1" x14ac:dyDescent="0.35"/>
    <row r="96" spans="2:20"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row r="1007" ht="15.75" customHeight="1" x14ac:dyDescent="0.35"/>
    <row r="1008" ht="15.75" customHeight="1" x14ac:dyDescent="0.35"/>
    <row r="1009" ht="15.75" customHeight="1" x14ac:dyDescent="0.35"/>
    <row r="1010" ht="15.75" customHeight="1" x14ac:dyDescent="0.35"/>
    <row r="1011" ht="15.75" customHeight="1" x14ac:dyDescent="0.35"/>
    <row r="1012" ht="15.75" customHeight="1" x14ac:dyDescent="0.35"/>
    <row r="1013" ht="15.75" customHeight="1" x14ac:dyDescent="0.35"/>
    <row r="1014" ht="15.75" customHeight="1" x14ac:dyDescent="0.35"/>
    <row r="1015" ht="15.75" customHeight="1" x14ac:dyDescent="0.35"/>
    <row r="1016" ht="15.75" customHeight="1" x14ac:dyDescent="0.35"/>
    <row r="1017" ht="15.75" customHeight="1" x14ac:dyDescent="0.35"/>
    <row r="1018" ht="15.75" customHeight="1" x14ac:dyDescent="0.35"/>
    <row r="1019" ht="15.75" customHeight="1" x14ac:dyDescent="0.35"/>
    <row r="1020" ht="15.75" customHeight="1" x14ac:dyDescent="0.35"/>
    <row r="1021" ht="15.75" customHeight="1" x14ac:dyDescent="0.35"/>
    <row r="1022" ht="15.75" customHeight="1" x14ac:dyDescent="0.35"/>
    <row r="1023" ht="15.75" customHeight="1" x14ac:dyDescent="0.35"/>
    <row r="1024" ht="15.75" customHeight="1" x14ac:dyDescent="0.35"/>
    <row r="1025" ht="15.75" customHeight="1" x14ac:dyDescent="0.35"/>
    <row r="1026" ht="15.75" customHeight="1" x14ac:dyDescent="0.35"/>
    <row r="1027" ht="15.75" customHeight="1" x14ac:dyDescent="0.35"/>
    <row r="1028" ht="15.75" customHeight="1" x14ac:dyDescent="0.35"/>
    <row r="1029" ht="15.75" customHeight="1" x14ac:dyDescent="0.35"/>
    <row r="1030" ht="15.75" customHeight="1" x14ac:dyDescent="0.35"/>
    <row r="1031" ht="15.75" customHeight="1" x14ac:dyDescent="0.35"/>
    <row r="1032" ht="15.75" customHeight="1" x14ac:dyDescent="0.35"/>
    <row r="1033" ht="15.75" customHeight="1" x14ac:dyDescent="0.35"/>
    <row r="1034" ht="15.75" customHeight="1" x14ac:dyDescent="0.35"/>
    <row r="1035" ht="15.75" customHeight="1" x14ac:dyDescent="0.35"/>
    <row r="1036" ht="15.75" customHeight="1" x14ac:dyDescent="0.35"/>
    <row r="1037" ht="15.75" customHeight="1" x14ac:dyDescent="0.35"/>
  </sheetData>
  <sheetProtection algorithmName="SHA-512" hashValue="BDcWHuCqCxHvCFgCBn4m60xbG94pV0+hwjO9w7hyF4BcbGtxe9JJh0Ssq+ukvWS2WzRiNwEQak5SGV8rpnoGBw==" saltValue="W30v0oCTTLNa2yU2GR8rTg==" spinCount="100000" sheet="1" objects="1" scenarios="1"/>
  <mergeCells count="5">
    <mergeCell ref="B5:C6"/>
    <mergeCell ref="B8:B9"/>
    <mergeCell ref="G5:G6"/>
    <mergeCell ref="G8:G9"/>
    <mergeCell ref="B3:E3"/>
  </mergeCells>
  <phoneticPr fontId="27" type="noConversion"/>
  <conditionalFormatting sqref="E35">
    <cfRule type="notContainsBlanks" dxfId="2" priority="8">
      <formula>LEN(TRIM(E35))&gt;0</formula>
    </cfRule>
  </conditionalFormatting>
  <conditionalFormatting sqref="E66:E67">
    <cfRule type="notContainsBlanks" dxfId="1" priority="2">
      <formula>LEN(TRIM(E66))&gt;0</formula>
    </cfRule>
  </conditionalFormatting>
  <conditionalFormatting sqref="E83">
    <cfRule type="notContainsBlanks" dxfId="0" priority="1">
      <formula>LEN(TRIM(E83))&gt;0</formula>
    </cfRule>
  </conditionalFormatting>
  <dataValidations count="5">
    <dataValidation type="list" allowBlank="1" showInputMessage="1" showErrorMessage="1" sqref="D6" xr:uid="{0E403AB1-9BD0-4037-AD11-B54D568A340A}">
      <formula1>"Jan, Feb, Mar, Apr, May, Jun, Jul, Aug, Sep, Oct, Nov, Dec"</formula1>
    </dataValidation>
    <dataValidation type="list" allowBlank="1" showInputMessage="1" showErrorMessage="1" sqref="E6" xr:uid="{66C0ABE3-F8B8-451D-BD7F-72DD2F9B93C9}">
      <formula1>"2025, 2026, 2027, 2028, 2029, 2030, 2031, 2032, 2033, 2034, 2035"</formula1>
    </dataValidation>
    <dataValidation type="list" operator="greaterThanOrEqual" allowBlank="1" showInputMessage="1" showErrorMessage="1" sqref="K6 K9" xr:uid="{FD71B6F6-5D17-4846-A33F-C5CB3110E31A}">
      <formula1>"1,2,3,4,5,6,7,8,9,10,11,12"</formula1>
    </dataValidation>
    <dataValidation type="whole" operator="lessThanOrEqual" allowBlank="1" showInputMessage="1" showErrorMessage="1" sqref="J6 J9" xr:uid="{2FC21D28-CF5A-4BC8-A5D0-6B91CCF6B5EC}">
      <formula1>360</formula1>
    </dataValidation>
    <dataValidation type="whole" operator="lessThanOrEqual" allowBlank="1" showInputMessage="1" showErrorMessage="1" sqref="E9" xr:uid="{99998D04-9B7D-4235-8256-6435DDE43D4D}">
      <formula1>24</formula1>
    </dataValidation>
  </dataValidations>
  <pageMargins left="0.7" right="0.7" top="0.75" bottom="0.75" header="0" footer="0"/>
  <pageSetup scale="48"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EA57-B647-4494-8C9E-ADEFE88F0008}">
  <sheetPr>
    <outlinePr summaryBelow="0" summaryRight="0"/>
  </sheetPr>
  <dimension ref="B3:T997"/>
  <sheetViews>
    <sheetView showGridLines="0" zoomScaleNormal="100" workbookViewId="0">
      <selection activeCell="B31" sqref="B31"/>
    </sheetView>
  </sheetViews>
  <sheetFormatPr defaultColWidth="12.53125" defaultRowHeight="15" customHeight="1" x14ac:dyDescent="0.35"/>
  <cols>
    <col min="1" max="1" width="2.53125" customWidth="1"/>
    <col min="2" max="2" width="48.73046875" style="38" bestFit="1" customWidth="1"/>
    <col min="3" max="3" width="14.53125" customWidth="1"/>
    <col min="4" max="4" width="11" style="8" customWidth="1"/>
    <col min="5" max="5" width="14.265625" style="8" bestFit="1" customWidth="1"/>
    <col min="6" max="17" width="11.19921875" style="8" customWidth="1"/>
    <col min="18" max="18" width="1.59765625" style="8" customWidth="1"/>
    <col min="19" max="19" width="47.53125" style="8" customWidth="1"/>
    <col min="20" max="20" width="12.53125" style="8"/>
  </cols>
  <sheetData>
    <row r="3" spans="2:16" s="1" customFormat="1" ht="18" x14ac:dyDescent="0.55000000000000004">
      <c r="B3" s="36" t="s">
        <v>20</v>
      </c>
      <c r="C3" s="27"/>
      <c r="D3" s="26"/>
      <c r="E3" s="26"/>
    </row>
    <row r="4" spans="2:16" s="1" customFormat="1" ht="12.5" customHeight="1" x14ac:dyDescent="0.45">
      <c r="B4" s="37"/>
    </row>
    <row r="5" spans="2:16" s="1" customFormat="1" ht="12.5" customHeight="1" x14ac:dyDescent="0.45">
      <c r="B5" s="40" t="s">
        <v>21</v>
      </c>
      <c r="C5" s="41" t="s">
        <v>22</v>
      </c>
      <c r="D5" s="39"/>
      <c r="E5" s="39"/>
      <c r="F5" s="39"/>
      <c r="G5" s="39"/>
      <c r="H5" s="39"/>
      <c r="I5" s="39"/>
      <c r="J5" s="39"/>
      <c r="K5" s="39"/>
      <c r="L5" s="39"/>
      <c r="M5" s="39"/>
      <c r="N5" s="39"/>
      <c r="O5" s="39"/>
      <c r="P5" s="39"/>
    </row>
    <row r="6" spans="2:16" s="1" customFormat="1" ht="12.5" customHeight="1" x14ac:dyDescent="0.45">
      <c r="B6" s="37"/>
    </row>
    <row r="7" spans="2:16" s="1" customFormat="1" ht="12.5" customHeight="1" x14ac:dyDescent="0.45">
      <c r="B7" s="129" t="s">
        <v>12</v>
      </c>
    </row>
    <row r="8" spans="2:16" s="1" customFormat="1" ht="7.05" customHeight="1" x14ac:dyDescent="0.45">
      <c r="B8" s="129"/>
    </row>
    <row r="9" spans="2:16" s="1" customFormat="1" ht="12" customHeight="1" x14ac:dyDescent="0.45">
      <c r="B9" s="130" t="s">
        <v>3</v>
      </c>
    </row>
    <row r="10" spans="2:16" s="1" customFormat="1" ht="12" customHeight="1" x14ac:dyDescent="0.45">
      <c r="B10" s="131" t="s">
        <v>104</v>
      </c>
      <c r="C10" s="132" t="s">
        <v>105</v>
      </c>
    </row>
    <row r="11" spans="2:16" s="1" customFormat="1" ht="12" customHeight="1" x14ac:dyDescent="0.45">
      <c r="B11" s="131" t="s">
        <v>24</v>
      </c>
      <c r="C11" s="132" t="s">
        <v>106</v>
      </c>
    </row>
    <row r="12" spans="2:16" s="1" customFormat="1" ht="12" customHeight="1" x14ac:dyDescent="0.45">
      <c r="B12" s="131" t="s">
        <v>26</v>
      </c>
      <c r="C12" s="1" t="s">
        <v>107</v>
      </c>
    </row>
    <row r="13" spans="2:16" s="1" customFormat="1" ht="12" customHeight="1" x14ac:dyDescent="0.45">
      <c r="B13" s="131" t="s">
        <v>28</v>
      </c>
      <c r="C13" s="1" t="s">
        <v>108</v>
      </c>
    </row>
    <row r="14" spans="2:16" s="1" customFormat="1" ht="12" customHeight="1" x14ac:dyDescent="0.45">
      <c r="B14" s="131" t="s">
        <v>27</v>
      </c>
      <c r="C14" s="1" t="s">
        <v>109</v>
      </c>
    </row>
    <row r="15" spans="2:16" s="1" customFormat="1" ht="12" customHeight="1" x14ac:dyDescent="0.45">
      <c r="B15" s="131" t="s">
        <v>38</v>
      </c>
      <c r="C15" s="1" t="s">
        <v>110</v>
      </c>
    </row>
    <row r="16" spans="2:16" s="1" customFormat="1" ht="12" customHeight="1" x14ac:dyDescent="0.45">
      <c r="B16" s="131" t="s">
        <v>29</v>
      </c>
      <c r="C16" s="1" t="s">
        <v>111</v>
      </c>
    </row>
    <row r="17" spans="2:13" s="1" customFormat="1" ht="12" customHeight="1" x14ac:dyDescent="0.45">
      <c r="B17" s="131"/>
    </row>
    <row r="18" spans="2:13" s="1" customFormat="1" ht="12" customHeight="1" x14ac:dyDescent="0.45">
      <c r="B18" s="130" t="s">
        <v>2</v>
      </c>
    </row>
    <row r="19" spans="2:13" s="1" customFormat="1" ht="12" customHeight="1" x14ac:dyDescent="0.45">
      <c r="B19" s="131" t="s">
        <v>30</v>
      </c>
      <c r="C19" s="132" t="s">
        <v>112</v>
      </c>
    </row>
    <row r="20" spans="2:13" s="1" customFormat="1" ht="12" customHeight="1" x14ac:dyDescent="0.45">
      <c r="B20" s="131" t="s">
        <v>31</v>
      </c>
      <c r="C20" s="132" t="s">
        <v>113</v>
      </c>
    </row>
    <row r="21" spans="2:13" s="1" customFormat="1" ht="12" customHeight="1" x14ac:dyDescent="0.45">
      <c r="B21" s="131" t="s">
        <v>32</v>
      </c>
      <c r="C21" s="1" t="s">
        <v>114</v>
      </c>
    </row>
    <row r="22" spans="2:13" s="1" customFormat="1" ht="12" customHeight="1" x14ac:dyDescent="0.45">
      <c r="B22" s="130"/>
    </row>
    <row r="23" spans="2:13" s="1" customFormat="1" ht="12" customHeight="1" x14ac:dyDescent="0.45">
      <c r="B23" s="130" t="s">
        <v>7</v>
      </c>
    </row>
    <row r="24" spans="2:13" s="1" customFormat="1" ht="12" customHeight="1" x14ac:dyDescent="0.45">
      <c r="B24" s="131" t="s">
        <v>115</v>
      </c>
      <c r="C24" s="1" t="s">
        <v>116</v>
      </c>
    </row>
    <row r="25" spans="2:13" s="1" customFormat="1" ht="12" customHeight="1" x14ac:dyDescent="0.45">
      <c r="B25" s="131" t="s">
        <v>117</v>
      </c>
      <c r="C25" s="1" t="s">
        <v>119</v>
      </c>
    </row>
    <row r="26" spans="2:13" s="1" customFormat="1" ht="12" customHeight="1" x14ac:dyDescent="0.45">
      <c r="B26" s="131" t="s">
        <v>118</v>
      </c>
      <c r="C26" s="1" t="s">
        <v>120</v>
      </c>
    </row>
    <row r="27" spans="2:13" s="1" customFormat="1" ht="12" customHeight="1" x14ac:dyDescent="0.45">
      <c r="B27" s="131" t="s">
        <v>121</v>
      </c>
      <c r="C27" s="1" t="s">
        <v>153</v>
      </c>
    </row>
    <row r="28" spans="2:13" s="1" customFormat="1" ht="12" customHeight="1" x14ac:dyDescent="0.45">
      <c r="B28" s="131" t="s">
        <v>122</v>
      </c>
      <c r="C28" s="1" t="s">
        <v>153</v>
      </c>
    </row>
    <row r="29" spans="2:13" s="1" customFormat="1" ht="12" customHeight="1" x14ac:dyDescent="0.45">
      <c r="B29" s="131" t="s">
        <v>33</v>
      </c>
      <c r="C29" s="1" t="s">
        <v>123</v>
      </c>
    </row>
    <row r="30" spans="2:13" s="1" customFormat="1" ht="13.5" customHeight="1" x14ac:dyDescent="0.45">
      <c r="B30" s="131"/>
    </row>
    <row r="31" spans="2:13" s="1" customFormat="1" ht="15.75" x14ac:dyDescent="0.45">
      <c r="B31" s="133" t="s">
        <v>13</v>
      </c>
      <c r="C31" s="9"/>
      <c r="D31" s="11"/>
      <c r="E31" s="11"/>
      <c r="F31" s="2"/>
      <c r="G31" s="2"/>
      <c r="H31" s="2"/>
      <c r="I31" s="2"/>
      <c r="J31" s="2"/>
      <c r="K31" s="2"/>
      <c r="L31" s="2"/>
      <c r="M31" s="2"/>
    </row>
    <row r="32" spans="2:13" s="1" customFormat="1" ht="7.05" customHeight="1" x14ac:dyDescent="0.45">
      <c r="B32" s="133"/>
      <c r="C32" s="9"/>
      <c r="D32" s="11"/>
      <c r="E32" s="11"/>
      <c r="F32" s="2"/>
      <c r="G32" s="2"/>
      <c r="H32" s="2"/>
      <c r="I32" s="2"/>
      <c r="J32" s="2"/>
      <c r="K32" s="2"/>
      <c r="L32" s="2"/>
      <c r="M32" s="2"/>
    </row>
    <row r="33" spans="2:3" s="1" customFormat="1" ht="12" customHeight="1" x14ac:dyDescent="0.45">
      <c r="B33" s="130" t="s">
        <v>3</v>
      </c>
    </row>
    <row r="34" spans="2:3" s="1" customFormat="1" ht="12" customHeight="1" x14ac:dyDescent="0.45">
      <c r="B34" s="131" t="s">
        <v>4</v>
      </c>
      <c r="C34" s="132" t="s">
        <v>124</v>
      </c>
    </row>
    <row r="35" spans="2:3" s="1" customFormat="1" ht="12" customHeight="1" x14ac:dyDescent="0.45">
      <c r="B35" s="131" t="s">
        <v>5</v>
      </c>
      <c r="C35" s="132" t="s">
        <v>126</v>
      </c>
    </row>
    <row r="36" spans="2:3" s="1" customFormat="1" ht="12" customHeight="1" x14ac:dyDescent="0.45">
      <c r="B36" s="131" t="s">
        <v>78</v>
      </c>
      <c r="C36" s="132" t="s">
        <v>127</v>
      </c>
    </row>
    <row r="37" spans="2:3" s="1" customFormat="1" ht="12" customHeight="1" x14ac:dyDescent="0.45">
      <c r="B37" s="131" t="s">
        <v>34</v>
      </c>
      <c r="C37" s="132" t="s">
        <v>128</v>
      </c>
    </row>
    <row r="38" spans="2:3" s="1" customFormat="1" ht="12" customHeight="1" x14ac:dyDescent="0.45">
      <c r="B38" s="131" t="s">
        <v>125</v>
      </c>
      <c r="C38" s="132" t="s">
        <v>129</v>
      </c>
    </row>
    <row r="39" spans="2:3" s="1" customFormat="1" ht="12" customHeight="1" x14ac:dyDescent="0.45">
      <c r="B39" s="131" t="s">
        <v>6</v>
      </c>
      <c r="C39" s="132" t="s">
        <v>130</v>
      </c>
    </row>
    <row r="40" spans="2:3" s="1" customFormat="1" ht="12" customHeight="1" x14ac:dyDescent="0.45">
      <c r="B40" s="131" t="s">
        <v>36</v>
      </c>
      <c r="C40" s="132" t="s">
        <v>131</v>
      </c>
    </row>
    <row r="41" spans="2:3" s="1" customFormat="1" ht="12" customHeight="1" x14ac:dyDescent="0.45">
      <c r="B41" s="131" t="s">
        <v>37</v>
      </c>
      <c r="C41" s="132" t="s">
        <v>132</v>
      </c>
    </row>
    <row r="42" spans="2:3" s="1" customFormat="1" ht="12" customHeight="1" x14ac:dyDescent="0.45">
      <c r="B42" s="131" t="s">
        <v>77</v>
      </c>
      <c r="C42" s="132" t="s">
        <v>133</v>
      </c>
    </row>
    <row r="43" spans="2:3" ht="12" customHeight="1" x14ac:dyDescent="0.45">
      <c r="B43" s="131" t="s">
        <v>79</v>
      </c>
      <c r="C43" s="132" t="s">
        <v>136</v>
      </c>
    </row>
    <row r="44" spans="2:3" ht="12" customHeight="1" x14ac:dyDescent="0.45">
      <c r="B44" s="131" t="s">
        <v>134</v>
      </c>
      <c r="C44" s="132" t="s">
        <v>137</v>
      </c>
    </row>
    <row r="45" spans="2:3" ht="12" customHeight="1" x14ac:dyDescent="0.45">
      <c r="B45" s="131" t="s">
        <v>135</v>
      </c>
      <c r="C45" s="132" t="s">
        <v>138</v>
      </c>
    </row>
    <row r="46" spans="2:3" ht="12" customHeight="1" x14ac:dyDescent="0.35"/>
    <row r="47" spans="2:3" ht="12" customHeight="1" x14ac:dyDescent="0.45">
      <c r="B47" s="130" t="s">
        <v>2</v>
      </c>
    </row>
    <row r="48" spans="2:3" ht="12" customHeight="1" x14ac:dyDescent="0.45">
      <c r="B48" s="131" t="s">
        <v>80</v>
      </c>
      <c r="C48" s="132" t="s">
        <v>139</v>
      </c>
    </row>
    <row r="49" spans="2:3" ht="12" customHeight="1" x14ac:dyDescent="0.45">
      <c r="B49" s="131" t="s">
        <v>81</v>
      </c>
      <c r="C49" s="132" t="s">
        <v>140</v>
      </c>
    </row>
    <row r="50" spans="2:3" ht="12" customHeight="1" x14ac:dyDescent="0.45">
      <c r="B50" s="131" t="s">
        <v>75</v>
      </c>
      <c r="C50" s="132" t="s">
        <v>141</v>
      </c>
    </row>
    <row r="51" spans="2:3" ht="12" customHeight="1" x14ac:dyDescent="0.35"/>
    <row r="52" spans="2:3" ht="12" customHeight="1" x14ac:dyDescent="0.45">
      <c r="B52" s="130" t="s">
        <v>7</v>
      </c>
    </row>
    <row r="53" spans="2:3" ht="12" customHeight="1" x14ac:dyDescent="0.45">
      <c r="B53" s="131" t="s">
        <v>142</v>
      </c>
      <c r="C53" s="132" t="s">
        <v>143</v>
      </c>
    </row>
    <row r="54" spans="2:3" ht="12" customHeight="1" x14ac:dyDescent="0.45">
      <c r="B54" s="131" t="s">
        <v>144</v>
      </c>
      <c r="C54" s="132" t="s">
        <v>145</v>
      </c>
    </row>
    <row r="55" spans="2:3" ht="12" customHeight="1" x14ac:dyDescent="0.45">
      <c r="B55" s="131" t="s">
        <v>146</v>
      </c>
      <c r="C55" s="1" t="s">
        <v>155</v>
      </c>
    </row>
    <row r="56" spans="2:3" ht="12" customHeight="1" x14ac:dyDescent="0.45">
      <c r="B56" s="131" t="s">
        <v>147</v>
      </c>
      <c r="C56" s="87" t="s">
        <v>148</v>
      </c>
    </row>
    <row r="57" spans="2:3" ht="12" customHeight="1" x14ac:dyDescent="0.45">
      <c r="B57" s="131" t="s">
        <v>149</v>
      </c>
      <c r="C57" s="1" t="s">
        <v>154</v>
      </c>
    </row>
    <row r="58" spans="2:3" ht="12" customHeight="1" x14ac:dyDescent="0.45">
      <c r="B58" s="131" t="s">
        <v>150</v>
      </c>
      <c r="C58" s="1" t="s">
        <v>154</v>
      </c>
    </row>
    <row r="59" spans="2:3" ht="12" customHeight="1" x14ac:dyDescent="0.45">
      <c r="B59" s="131" t="s">
        <v>8</v>
      </c>
      <c r="C59" s="1" t="s">
        <v>151</v>
      </c>
    </row>
    <row r="60" spans="2:3" ht="12" customHeight="1" x14ac:dyDescent="0.45">
      <c r="B60" s="131" t="s">
        <v>74</v>
      </c>
      <c r="C60" s="1" t="s">
        <v>152</v>
      </c>
    </row>
    <row r="61" spans="2:3" ht="15.75" customHeight="1" x14ac:dyDescent="0.45">
      <c r="B61" s="131"/>
    </row>
    <row r="62" spans="2:3" ht="15.75" customHeight="1" x14ac:dyDescent="0.35"/>
    <row r="63" spans="2:3" ht="15.75" customHeight="1" x14ac:dyDescent="0.35"/>
    <row r="64" spans="2:3"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sheetData>
  <pageMargins left="0.7" right="0.7" top="0.75" bottom="0.75" header="0" footer="0"/>
  <pageSetup scale="2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CF Template</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Gregory Payne</dc:creator>
  <cp:lastModifiedBy>Gregory Payne</cp:lastModifiedBy>
  <cp:lastPrinted>2025-09-26T14:28:57Z</cp:lastPrinted>
  <dcterms:created xsi:type="dcterms:W3CDTF">2023-09-03T01:33:39Z</dcterms:created>
  <dcterms:modified xsi:type="dcterms:W3CDTF">2025-10-08T15:03:37Z</dcterms:modified>
</cp:coreProperties>
</file>